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J:\CDI Nutley Campus\CDI Financial\Templates\"/>
    </mc:Choice>
  </mc:AlternateContent>
  <xr:revisionPtr revIDLastSave="0" documentId="8_{33C4A1C7-45B3-4DF6-B1A2-BECE02308B7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Budget" sheetId="3" r:id="rId1"/>
    <sheet name="Subaward" sheetId="4" r:id="rId2"/>
    <sheet name="Transmittal" sheetId="7" state="hidden" r:id="rId3"/>
    <sheet name="Setup" sheetId="8" r:id="rId4"/>
    <sheet name="Checklist" sheetId="9" r:id="rId5"/>
  </sheets>
  <externalReferences>
    <externalReference r:id="rId6"/>
    <externalReference r:id="rId7"/>
  </externalReferences>
  <definedNames>
    <definedName name="_xlnm._FilterDatabase" localSheetId="3" hidden="1">Setup!$A$1:$Y$1</definedName>
    <definedName name="CombDirectTotal" localSheetId="0">#REF!</definedName>
    <definedName name="CombDirectTotal">#REF!</definedName>
    <definedName name="CombIndirect" localSheetId="0">#REF!</definedName>
    <definedName name="CombIndirect">#REF!</definedName>
    <definedName name="FirstIndirect" localSheetId="0">#REF!</definedName>
    <definedName name="FirstIndirect">#REF!</definedName>
    <definedName name="FirstSubcDirect" localSheetId="0">'[1]Year 1'!#REF!</definedName>
    <definedName name="FirstSubcDirect">'[1]Year 1'!#REF!</definedName>
    <definedName name="PositionType" localSheetId="4">#REF!</definedName>
    <definedName name="PositionType">#REF!</definedName>
    <definedName name="_xlnm.Print_Area" localSheetId="0">Budget!$A$1:$W$75</definedName>
    <definedName name="_xlnm.Print_Area" localSheetId="4">Checklist!$A$1:$G$43</definedName>
    <definedName name="_xlnm.Print_Area" localSheetId="3">Setup!$A$1:$I$50</definedName>
    <definedName name="Print_Area_MI" localSheetId="0">#REF!</definedName>
    <definedName name="Print_Area_MI">#REF!</definedName>
    <definedName name="_xlnm.Print_Titles" localSheetId="0">Budget!$1:$5</definedName>
    <definedName name="Print_Titles_MI" localSheetId="0">#REF!</definedName>
    <definedName name="Print_Titl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9" l="1"/>
  <c r="B10" i="9"/>
  <c r="C22" i="9"/>
  <c r="C23" i="9"/>
  <c r="C24" i="9"/>
  <c r="C25" i="9"/>
  <c r="C21" i="9"/>
  <c r="B22" i="9"/>
  <c r="B23" i="9"/>
  <c r="B24" i="9"/>
  <c r="B25" i="9"/>
  <c r="B21" i="9"/>
  <c r="F10" i="9"/>
  <c r="F9" i="9"/>
  <c r="F6" i="9"/>
  <c r="F5" i="9"/>
  <c r="F4" i="9"/>
  <c r="F3" i="9"/>
  <c r="B6" i="9"/>
  <c r="B5" i="9"/>
  <c r="B4" i="9"/>
  <c r="B3" i="9"/>
  <c r="A25" i="9"/>
  <c r="A24" i="9"/>
  <c r="A23" i="9"/>
  <c r="A22" i="9"/>
  <c r="A21" i="9"/>
  <c r="C20" i="9"/>
  <c r="B20" i="9"/>
  <c r="A11" i="9"/>
  <c r="E10" i="9"/>
  <c r="A10" i="9"/>
  <c r="E9" i="9"/>
  <c r="A9" i="9"/>
  <c r="E6" i="9"/>
  <c r="A6" i="9"/>
  <c r="E5" i="9"/>
  <c r="A5" i="9"/>
  <c r="E4" i="9"/>
  <c r="A4" i="9"/>
  <c r="E3" i="9"/>
  <c r="A3" i="9"/>
  <c r="H37" i="8"/>
  <c r="H33" i="8"/>
  <c r="F22" i="8"/>
  <c r="F21" i="8"/>
  <c r="E21" i="8"/>
  <c r="F20" i="8"/>
  <c r="E20" i="8"/>
  <c r="F19" i="8"/>
  <c r="E19" i="8"/>
  <c r="F18" i="8"/>
  <c r="E18" i="8"/>
  <c r="F17" i="8"/>
  <c r="E17" i="8"/>
  <c r="F16" i="8"/>
  <c r="E16" i="8"/>
  <c r="H20" i="8" l="1"/>
  <c r="H17" i="8"/>
  <c r="H21" i="8"/>
  <c r="G16" i="8"/>
  <c r="G18" i="8"/>
  <c r="H18" i="8" s="1"/>
  <c r="G20" i="8"/>
  <c r="G17" i="8"/>
  <c r="G19" i="8"/>
  <c r="H19" i="8" s="1"/>
  <c r="G21" i="8"/>
  <c r="G22" i="8" l="1"/>
  <c r="H16" i="8"/>
  <c r="H22" i="8" s="1"/>
  <c r="H38" i="8" s="1"/>
  <c r="H39" i="8" l="1"/>
  <c r="H40" i="8" s="1"/>
  <c r="B18" i="7"/>
  <c r="B4" i="7"/>
  <c r="B3" i="7" l="1"/>
  <c r="B26" i="7"/>
  <c r="B27" i="7"/>
  <c r="B25" i="7"/>
  <c r="Y19" i="4"/>
  <c r="Y10" i="4"/>
  <c r="Y11" i="4"/>
  <c r="Y12" i="4"/>
  <c r="Y13" i="4"/>
  <c r="Y14" i="4"/>
  <c r="Y15" i="4"/>
  <c r="Y16" i="4"/>
  <c r="Y17" i="4"/>
  <c r="Y18" i="4"/>
  <c r="Y9" i="4"/>
  <c r="B23" i="7"/>
  <c r="B24" i="7"/>
  <c r="B22" i="7"/>
  <c r="B13" i="7"/>
  <c r="B9" i="7"/>
  <c r="B8" i="7"/>
  <c r="B6" i="7"/>
  <c r="B5" i="7"/>
  <c r="B2" i="7"/>
  <c r="B1" i="7"/>
  <c r="AG9" i="3"/>
  <c r="AE9" i="3"/>
  <c r="AC9" i="3"/>
  <c r="AA9" i="3"/>
  <c r="Y9" i="3"/>
  <c r="C10" i="3" l="1"/>
  <c r="C11" i="3"/>
  <c r="C12" i="3"/>
  <c r="C13" i="3"/>
  <c r="C14" i="3"/>
  <c r="C9" i="3"/>
  <c r="A9" i="3"/>
  <c r="U10" i="4" l="1"/>
  <c r="U11" i="4"/>
  <c r="U12" i="4"/>
  <c r="U13" i="4"/>
  <c r="U14" i="4"/>
  <c r="U15" i="4"/>
  <c r="U16" i="4"/>
  <c r="U17" i="4"/>
  <c r="U18" i="4"/>
  <c r="U9" i="4"/>
  <c r="T10" i="4"/>
  <c r="T11" i="4"/>
  <c r="T12" i="4"/>
  <c r="T13" i="4"/>
  <c r="T14" i="4"/>
  <c r="T15" i="4"/>
  <c r="T16" i="4"/>
  <c r="T17" i="4"/>
  <c r="T18" i="4"/>
  <c r="T9" i="4"/>
  <c r="S10" i="4"/>
  <c r="S11" i="4"/>
  <c r="S12" i="4"/>
  <c r="S13" i="4"/>
  <c r="S14" i="4"/>
  <c r="S15" i="4"/>
  <c r="S16" i="4"/>
  <c r="S17" i="4"/>
  <c r="S18" i="4"/>
  <c r="S9" i="4"/>
  <c r="R10" i="4"/>
  <c r="R11" i="4"/>
  <c r="R12" i="4"/>
  <c r="R13" i="4"/>
  <c r="R14" i="4"/>
  <c r="R15" i="4"/>
  <c r="R16" i="4"/>
  <c r="R17" i="4"/>
  <c r="R18" i="4"/>
  <c r="R9" i="4"/>
  <c r="Q10" i="4"/>
  <c r="Q11" i="4"/>
  <c r="Q12" i="4"/>
  <c r="Q13" i="4"/>
  <c r="Q14" i="4"/>
  <c r="Q15" i="4"/>
  <c r="Q16" i="4"/>
  <c r="Q17" i="4"/>
  <c r="Q18" i="4"/>
  <c r="Q9" i="4"/>
  <c r="P10" i="4"/>
  <c r="P11" i="4"/>
  <c r="P12" i="4"/>
  <c r="P13" i="4"/>
  <c r="P14" i="4"/>
  <c r="P15" i="4"/>
  <c r="P16" i="4"/>
  <c r="P17" i="4"/>
  <c r="P18" i="4"/>
  <c r="P9" i="4"/>
  <c r="O10" i="4"/>
  <c r="O11" i="4"/>
  <c r="O12" i="4"/>
  <c r="O13" i="4"/>
  <c r="O14" i="4"/>
  <c r="O15" i="4"/>
  <c r="O16" i="4"/>
  <c r="O17" i="4"/>
  <c r="O18" i="4"/>
  <c r="O9" i="4"/>
  <c r="N10" i="4"/>
  <c r="N11" i="4"/>
  <c r="N12" i="4"/>
  <c r="N13" i="4"/>
  <c r="N14" i="4"/>
  <c r="N15" i="4"/>
  <c r="N16" i="4"/>
  <c r="N17" i="4"/>
  <c r="N18" i="4"/>
  <c r="N9" i="4"/>
  <c r="M11" i="4"/>
  <c r="M12" i="4"/>
  <c r="M13" i="4"/>
  <c r="M14" i="4"/>
  <c r="M15" i="4"/>
  <c r="M16" i="4"/>
  <c r="M17" i="4"/>
  <c r="M18" i="4"/>
  <c r="M10" i="4"/>
  <c r="M9" i="4"/>
  <c r="J44" i="3"/>
  <c r="N44" i="3" s="1"/>
  <c r="R44" i="3" s="1"/>
  <c r="V44" i="3" s="1"/>
  <c r="J45" i="3"/>
  <c r="N45" i="3" s="1"/>
  <c r="R45" i="3" s="1"/>
  <c r="V45" i="3" s="1"/>
  <c r="J46" i="3"/>
  <c r="N46" i="3" s="1"/>
  <c r="R46" i="3" s="1"/>
  <c r="V46" i="3" s="1"/>
  <c r="J43" i="3"/>
  <c r="N43" i="3" s="1"/>
  <c r="R43" i="3" s="1"/>
  <c r="V43" i="3" s="1"/>
  <c r="J36" i="3"/>
  <c r="J37" i="3"/>
  <c r="J38" i="3"/>
  <c r="J39" i="3"/>
  <c r="J35" i="3"/>
  <c r="J30" i="3"/>
  <c r="N30" i="3" s="1"/>
  <c r="R30" i="3" s="1"/>
  <c r="V30" i="3" s="1"/>
  <c r="J31" i="3"/>
  <c r="N31" i="3" s="1"/>
  <c r="R31" i="3" s="1"/>
  <c r="V31" i="3" s="1"/>
  <c r="J29" i="3"/>
  <c r="N29" i="3" s="1"/>
  <c r="R29" i="3" s="1"/>
  <c r="V29" i="3" s="1"/>
  <c r="J25" i="3"/>
  <c r="J24" i="3"/>
  <c r="AA10" i="3"/>
  <c r="AC10" i="3" s="1"/>
  <c r="AE10" i="3" s="1"/>
  <c r="AG10" i="3" s="1"/>
  <c r="AA11" i="3"/>
  <c r="AC11" i="3" s="1"/>
  <c r="AE11" i="3" s="1"/>
  <c r="AG11" i="3" s="1"/>
  <c r="AA12" i="3"/>
  <c r="AC12" i="3" s="1"/>
  <c r="AE12" i="3" s="1"/>
  <c r="AG12" i="3" s="1"/>
  <c r="AA13" i="3"/>
  <c r="AC13" i="3" s="1"/>
  <c r="AE13" i="3" s="1"/>
  <c r="AG13" i="3" s="1"/>
  <c r="AA14" i="3"/>
  <c r="AC14" i="3" s="1"/>
  <c r="AE14" i="3" s="1"/>
  <c r="AG14" i="3" s="1"/>
  <c r="AB10" i="3"/>
  <c r="AB11" i="3"/>
  <c r="AB12" i="3"/>
  <c r="AB13" i="3"/>
  <c r="AB14" i="3"/>
  <c r="AB9" i="3"/>
  <c r="G10" i="3" l="1"/>
  <c r="N35" i="3"/>
  <c r="D9" i="3"/>
  <c r="D12" i="3" l="1"/>
  <c r="D11" i="3"/>
  <c r="D10" i="3"/>
  <c r="B46" i="4"/>
  <c r="B47" i="4"/>
  <c r="B48" i="4"/>
  <c r="B45" i="4"/>
  <c r="B31" i="4"/>
  <c r="B32" i="4"/>
  <c r="B33" i="4"/>
  <c r="B30" i="4"/>
  <c r="A53" i="3"/>
  <c r="A60" i="3" s="1"/>
  <c r="A52" i="3"/>
  <c r="A59" i="3" s="1"/>
  <c r="A51" i="3"/>
  <c r="A58" i="3" s="1"/>
  <c r="A50" i="3"/>
  <c r="A57" i="3" s="1"/>
  <c r="R35" i="3" l="1"/>
  <c r="V35" i="3" s="1"/>
  <c r="D39" i="4" l="1"/>
  <c r="T19" i="4"/>
  <c r="R19" i="4"/>
  <c r="P19" i="4"/>
  <c r="N19" i="4"/>
  <c r="L19" i="4"/>
  <c r="X18" i="4"/>
  <c r="W18" i="4"/>
  <c r="H18" i="4"/>
  <c r="G18" i="4"/>
  <c r="F18" i="4"/>
  <c r="E18" i="4"/>
  <c r="D18" i="4"/>
  <c r="X17" i="4"/>
  <c r="W17" i="4"/>
  <c r="H17" i="4"/>
  <c r="G17" i="4"/>
  <c r="F17" i="4"/>
  <c r="E17" i="4"/>
  <c r="D17" i="4"/>
  <c r="X16" i="4"/>
  <c r="W16" i="4"/>
  <c r="H16" i="4"/>
  <c r="G16" i="4"/>
  <c r="F16" i="4"/>
  <c r="E16" i="4"/>
  <c r="D16" i="4"/>
  <c r="X15" i="4"/>
  <c r="W15" i="4"/>
  <c r="H15" i="4"/>
  <c r="G15" i="4"/>
  <c r="F15" i="4"/>
  <c r="E15" i="4"/>
  <c r="D15" i="4"/>
  <c r="D51" i="4" s="1"/>
  <c r="X14" i="4"/>
  <c r="W14" i="4"/>
  <c r="H14" i="4"/>
  <c r="G14" i="4"/>
  <c r="F14" i="4"/>
  <c r="I14" i="4" s="1"/>
  <c r="E14" i="4"/>
  <c r="D14" i="4"/>
  <c r="X13" i="4"/>
  <c r="W13" i="4"/>
  <c r="H13" i="4"/>
  <c r="G13" i="4"/>
  <c r="F13" i="4"/>
  <c r="E13" i="4"/>
  <c r="D13" i="4"/>
  <c r="X12" i="4"/>
  <c r="W12" i="4"/>
  <c r="H12" i="4"/>
  <c r="G12" i="4"/>
  <c r="F12" i="4"/>
  <c r="E12" i="4"/>
  <c r="D12" i="4"/>
  <c r="X11" i="4"/>
  <c r="W11" i="4"/>
  <c r="H11" i="4"/>
  <c r="G11" i="4"/>
  <c r="F11" i="4"/>
  <c r="E11" i="4"/>
  <c r="D11" i="4"/>
  <c r="X10" i="4"/>
  <c r="W10" i="4"/>
  <c r="H10" i="4"/>
  <c r="G10" i="4"/>
  <c r="F10" i="4"/>
  <c r="E10" i="4"/>
  <c r="D10" i="4"/>
  <c r="W9" i="4"/>
  <c r="U19" i="4"/>
  <c r="V65" i="3" s="1"/>
  <c r="G9" i="4"/>
  <c r="Q19" i="4"/>
  <c r="N65" i="3" s="1"/>
  <c r="O19" i="4"/>
  <c r="J65" i="3" s="1"/>
  <c r="AD10" i="3"/>
  <c r="F40" i="3"/>
  <c r="AF14" i="3"/>
  <c r="AD13" i="3"/>
  <c r="N39" i="3"/>
  <c r="R39" i="3" s="1"/>
  <c r="V39" i="3" s="1"/>
  <c r="N38" i="3"/>
  <c r="N25" i="3"/>
  <c r="AD12" i="3"/>
  <c r="D14" i="3"/>
  <c r="E14" i="3" s="1"/>
  <c r="F14" i="3" s="1"/>
  <c r="E11" i="3"/>
  <c r="F11" i="3" s="1"/>
  <c r="E12" i="3"/>
  <c r="F12" i="3" s="1"/>
  <c r="D13" i="3"/>
  <c r="E13" i="3" s="1"/>
  <c r="F13" i="3" s="1"/>
  <c r="E9" i="3"/>
  <c r="F26" i="3"/>
  <c r="F47" i="3"/>
  <c r="F21" i="3"/>
  <c r="G11" i="3"/>
  <c r="AD9" i="3"/>
  <c r="AF9" i="3" s="1"/>
  <c r="AH9" i="3" s="1"/>
  <c r="S9" i="3" s="1"/>
  <c r="V47" i="3"/>
  <c r="N36" i="3"/>
  <c r="N37" i="3"/>
  <c r="R37" i="3" s="1"/>
  <c r="V37" i="3" s="1"/>
  <c r="R47" i="3"/>
  <c r="N47" i="3"/>
  <c r="N21" i="3"/>
  <c r="J47" i="3"/>
  <c r="J21" i="3"/>
  <c r="W20" i="3"/>
  <c r="W19" i="3"/>
  <c r="W46" i="3"/>
  <c r="W45" i="3"/>
  <c r="W44" i="3"/>
  <c r="W43" i="3"/>
  <c r="G14" i="3"/>
  <c r="K14" i="3"/>
  <c r="R21" i="3"/>
  <c r="W18" i="3"/>
  <c r="V21" i="3"/>
  <c r="AH14" i="3" l="1"/>
  <c r="S14" i="3" s="1"/>
  <c r="H37" i="4"/>
  <c r="E54" i="4"/>
  <c r="I17" i="4"/>
  <c r="F51" i="4"/>
  <c r="E37" i="4"/>
  <c r="H49" i="4"/>
  <c r="D36" i="4"/>
  <c r="H34" i="4"/>
  <c r="H54" i="4"/>
  <c r="E36" i="4"/>
  <c r="H39" i="4"/>
  <c r="F36" i="4"/>
  <c r="G53" i="4"/>
  <c r="F39" i="4"/>
  <c r="H51" i="4"/>
  <c r="E51" i="4"/>
  <c r="H35" i="4"/>
  <c r="F54" i="4"/>
  <c r="G19" i="4"/>
  <c r="D33" i="4"/>
  <c r="F53" i="3" s="1"/>
  <c r="I11" i="4"/>
  <c r="E31" i="4"/>
  <c r="J51" i="3" s="1"/>
  <c r="W19" i="4"/>
  <c r="F9" i="4"/>
  <c r="X9" i="4"/>
  <c r="X19" i="4" s="1"/>
  <c r="E9" i="4"/>
  <c r="M19" i="4"/>
  <c r="F65" i="3" s="1"/>
  <c r="J26" i="3"/>
  <c r="H14" i="3"/>
  <c r="I14" i="3" s="1"/>
  <c r="J14" i="3" s="1"/>
  <c r="G9" i="3"/>
  <c r="H9" i="3"/>
  <c r="I9" i="3" s="1"/>
  <c r="J9" i="3" s="1"/>
  <c r="H12" i="3"/>
  <c r="I12" i="3" s="1"/>
  <c r="P14" i="3"/>
  <c r="Q14" i="3" s="1"/>
  <c r="R14" i="3" s="1"/>
  <c r="L14" i="3"/>
  <c r="M14" i="3" s="1"/>
  <c r="N14" i="3" s="1"/>
  <c r="N24" i="3"/>
  <c r="R24" i="3" s="1"/>
  <c r="V24" i="3" s="1"/>
  <c r="H11" i="3"/>
  <c r="I11" i="3" s="1"/>
  <c r="W21" i="3"/>
  <c r="G49" i="4"/>
  <c r="I10" i="4"/>
  <c r="I13" i="4"/>
  <c r="I16" i="4"/>
  <c r="D46" i="4"/>
  <c r="D48" i="4"/>
  <c r="D50" i="4"/>
  <c r="D52" i="4"/>
  <c r="D54" i="4"/>
  <c r="G51" i="4"/>
  <c r="D32" i="4"/>
  <c r="F52" i="3" s="1"/>
  <c r="D34" i="4"/>
  <c r="D38" i="4"/>
  <c r="E50" i="4"/>
  <c r="E52" i="4"/>
  <c r="E34" i="4"/>
  <c r="E38" i="4"/>
  <c r="F50" i="4"/>
  <c r="F52" i="4"/>
  <c r="G50" i="4"/>
  <c r="G52" i="4"/>
  <c r="G54" i="4"/>
  <c r="F34" i="4"/>
  <c r="F38" i="4"/>
  <c r="I12" i="4"/>
  <c r="I15" i="4"/>
  <c r="I18" i="4"/>
  <c r="G34" i="4"/>
  <c r="G36" i="4"/>
  <c r="G38" i="4"/>
  <c r="H50" i="4"/>
  <c r="H52" i="4"/>
  <c r="H36" i="4"/>
  <c r="H38" i="4"/>
  <c r="D9" i="4"/>
  <c r="D47" i="4"/>
  <c r="F59" i="3" s="1"/>
  <c r="D49" i="4"/>
  <c r="D53" i="4"/>
  <c r="D31" i="4"/>
  <c r="F51" i="3" s="1"/>
  <c r="D35" i="4"/>
  <c r="D37" i="4"/>
  <c r="E49" i="4"/>
  <c r="E53" i="4"/>
  <c r="S19" i="4"/>
  <c r="R65" i="3" s="1"/>
  <c r="E35" i="4"/>
  <c r="F49" i="4"/>
  <c r="F53" i="4"/>
  <c r="F35" i="4"/>
  <c r="F37" i="4"/>
  <c r="G39" i="4"/>
  <c r="H9" i="4"/>
  <c r="G35" i="4"/>
  <c r="G37" i="4"/>
  <c r="H53" i="4"/>
  <c r="G13" i="3"/>
  <c r="G12" i="3"/>
  <c r="AD11" i="3"/>
  <c r="AF11" i="3" s="1"/>
  <c r="N40" i="3"/>
  <c r="AF12" i="3"/>
  <c r="K12" i="3"/>
  <c r="AF13" i="3"/>
  <c r="AH13" i="3" s="1"/>
  <c r="K13" i="3"/>
  <c r="O14" i="3"/>
  <c r="J40" i="3"/>
  <c r="H13" i="3"/>
  <c r="I13" i="3" s="1"/>
  <c r="W47" i="3"/>
  <c r="D15" i="3"/>
  <c r="W31" i="3"/>
  <c r="O9" i="3"/>
  <c r="W39" i="3"/>
  <c r="R38" i="3"/>
  <c r="V38" i="3" s="1"/>
  <c r="R36" i="3"/>
  <c r="V36" i="3" s="1"/>
  <c r="L13" i="3"/>
  <c r="F9" i="3"/>
  <c r="L9" i="3"/>
  <c r="L10" i="3"/>
  <c r="R25" i="3"/>
  <c r="V25" i="3" s="1"/>
  <c r="K10" i="3"/>
  <c r="AF10" i="3"/>
  <c r="AH10" i="3" s="1"/>
  <c r="H10" i="3"/>
  <c r="E10" i="3"/>
  <c r="E15" i="3" s="1"/>
  <c r="K9" i="3"/>
  <c r="W37" i="3"/>
  <c r="E19" i="4" l="1"/>
  <c r="H19" i="4"/>
  <c r="F19" i="4"/>
  <c r="O12" i="3"/>
  <c r="AH12" i="3"/>
  <c r="S12" i="3" s="1"/>
  <c r="AH11" i="3"/>
  <c r="S11" i="3" s="1"/>
  <c r="I36" i="4"/>
  <c r="I51" i="4"/>
  <c r="I37" i="4"/>
  <c r="I39" i="4"/>
  <c r="E33" i="4"/>
  <c r="E32" i="4"/>
  <c r="J52" i="3" s="1"/>
  <c r="E46" i="4"/>
  <c r="J58" i="3" s="1"/>
  <c r="F31" i="4"/>
  <c r="G31" i="4" s="1"/>
  <c r="F60" i="3"/>
  <c r="F58" i="3"/>
  <c r="W65" i="3"/>
  <c r="L12" i="3"/>
  <c r="M12" i="3" s="1"/>
  <c r="N12" i="3" s="1"/>
  <c r="N26" i="3"/>
  <c r="T14" i="3"/>
  <c r="U14" i="3" s="1"/>
  <c r="V14" i="3" s="1"/>
  <c r="W14" i="3" s="1"/>
  <c r="J12" i="3"/>
  <c r="W35" i="3"/>
  <c r="W38" i="3"/>
  <c r="J11" i="3"/>
  <c r="H15" i="3"/>
  <c r="P12" i="3"/>
  <c r="Q12" i="3" s="1"/>
  <c r="R12" i="3" s="1"/>
  <c r="W24" i="3"/>
  <c r="I52" i="4"/>
  <c r="I50" i="4"/>
  <c r="I35" i="4"/>
  <c r="I38" i="4"/>
  <c r="I53" i="4"/>
  <c r="I34" i="4"/>
  <c r="I49" i="4"/>
  <c r="I9" i="4"/>
  <c r="I19" i="4" s="1"/>
  <c r="D19" i="4"/>
  <c r="D30" i="4"/>
  <c r="F50" i="3" s="1"/>
  <c r="I54" i="4"/>
  <c r="K11" i="3"/>
  <c r="L11" i="3"/>
  <c r="M11" i="3" s="1"/>
  <c r="N11" i="3" s="1"/>
  <c r="O11" i="3"/>
  <c r="W25" i="3"/>
  <c r="J13" i="3"/>
  <c r="S13" i="3"/>
  <c r="O13" i="3"/>
  <c r="W36" i="3"/>
  <c r="W30" i="3"/>
  <c r="F10" i="3"/>
  <c r="F15" i="3" s="1"/>
  <c r="P13" i="3"/>
  <c r="P9" i="3"/>
  <c r="T9" i="3"/>
  <c r="M9" i="3"/>
  <c r="V32" i="3"/>
  <c r="M10" i="3"/>
  <c r="N10" i="3" s="1"/>
  <c r="R26" i="3"/>
  <c r="P10" i="3"/>
  <c r="V26" i="3"/>
  <c r="S10" i="3"/>
  <c r="O10" i="3"/>
  <c r="R40" i="3"/>
  <c r="I10" i="3"/>
  <c r="I15" i="3" s="1"/>
  <c r="P11" i="3"/>
  <c r="M13" i="3"/>
  <c r="N13" i="3" s="1"/>
  <c r="T11" i="3" l="1"/>
  <c r="U11" i="3" s="1"/>
  <c r="V11" i="3" s="1"/>
  <c r="H31" i="4"/>
  <c r="I31" i="4" s="1"/>
  <c r="J53" i="3"/>
  <c r="E48" i="4"/>
  <c r="J60" i="3" s="1"/>
  <c r="F33" i="4"/>
  <c r="F32" i="4"/>
  <c r="G32" i="4" s="1"/>
  <c r="H32" i="4" s="1"/>
  <c r="H47" i="4" s="1"/>
  <c r="V59" i="3" s="1"/>
  <c r="E47" i="4"/>
  <c r="J59" i="3" s="1"/>
  <c r="R51" i="3"/>
  <c r="G46" i="4"/>
  <c r="R58" i="3" s="1"/>
  <c r="N51" i="3"/>
  <c r="F46" i="4"/>
  <c r="F54" i="3"/>
  <c r="T12" i="3"/>
  <c r="U12" i="3" s="1"/>
  <c r="V12" i="3" s="1"/>
  <c r="W12" i="3" s="1"/>
  <c r="W26" i="3"/>
  <c r="V40" i="3"/>
  <c r="E30" i="4"/>
  <c r="J50" i="3" s="1"/>
  <c r="D40" i="4"/>
  <c r="D45" i="4"/>
  <c r="F57" i="3" s="1"/>
  <c r="T13" i="3"/>
  <c r="U13" i="3" s="1"/>
  <c r="V13" i="3" s="1"/>
  <c r="L15" i="3"/>
  <c r="W40" i="3"/>
  <c r="M15" i="3"/>
  <c r="U9" i="3"/>
  <c r="V9" i="3" s="1"/>
  <c r="P15" i="3"/>
  <c r="Q9" i="3"/>
  <c r="Q13" i="3"/>
  <c r="R13" i="3" s="1"/>
  <c r="Q10" i="3"/>
  <c r="R10" i="3" s="1"/>
  <c r="J10" i="3"/>
  <c r="Q11" i="3"/>
  <c r="R11" i="3" s="1"/>
  <c r="T10" i="3"/>
  <c r="N9" i="3"/>
  <c r="V51" i="3" l="1"/>
  <c r="W51" i="3" s="1"/>
  <c r="H46" i="4"/>
  <c r="V58" i="3" s="1"/>
  <c r="J54" i="3"/>
  <c r="N53" i="3"/>
  <c r="F48" i="4"/>
  <c r="N60" i="3" s="1"/>
  <c r="G33" i="4"/>
  <c r="I32" i="4"/>
  <c r="N52" i="3"/>
  <c r="R52" i="3"/>
  <c r="G47" i="4"/>
  <c r="R59" i="3" s="1"/>
  <c r="V52" i="3"/>
  <c r="F47" i="4"/>
  <c r="N59" i="3" s="1"/>
  <c r="N58" i="3"/>
  <c r="F61" i="3"/>
  <c r="F72" i="3" s="1"/>
  <c r="E40" i="4"/>
  <c r="E45" i="4"/>
  <c r="D55" i="4"/>
  <c r="F30" i="4"/>
  <c r="N50" i="3" s="1"/>
  <c r="W11" i="3"/>
  <c r="W13" i="3"/>
  <c r="U10" i="3"/>
  <c r="V10" i="3" s="1"/>
  <c r="J15" i="3"/>
  <c r="Q15" i="3"/>
  <c r="R9" i="3"/>
  <c r="R15" i="3" s="1"/>
  <c r="T15" i="3"/>
  <c r="N15" i="3"/>
  <c r="W59" i="3" l="1"/>
  <c r="I46" i="4"/>
  <c r="W58" i="3"/>
  <c r="Y58" i="3" s="1"/>
  <c r="W52" i="3"/>
  <c r="H33" i="4"/>
  <c r="R53" i="3"/>
  <c r="G48" i="4"/>
  <c r="R60" i="3" s="1"/>
  <c r="I47" i="4"/>
  <c r="F32" i="3"/>
  <c r="F71" i="3" s="1"/>
  <c r="N54" i="3"/>
  <c r="F64" i="3"/>
  <c r="E55" i="4"/>
  <c r="J57" i="3"/>
  <c r="F40" i="4"/>
  <c r="F45" i="4"/>
  <c r="G30" i="4"/>
  <c r="R50" i="3" s="1"/>
  <c r="U15" i="3"/>
  <c r="V15" i="3"/>
  <c r="W10" i="3"/>
  <c r="W9" i="3"/>
  <c r="Y59" i="3" l="1"/>
  <c r="R54" i="3"/>
  <c r="I33" i="4"/>
  <c r="H48" i="4"/>
  <c r="V53" i="3"/>
  <c r="W53" i="3" s="1"/>
  <c r="F66" i="3"/>
  <c r="J61" i="3"/>
  <c r="F55" i="4"/>
  <c r="N57" i="3"/>
  <c r="N61" i="3" s="1"/>
  <c r="N32" i="3" s="1"/>
  <c r="F68" i="3"/>
  <c r="F73" i="3"/>
  <c r="F74" i="3" s="1"/>
  <c r="F75" i="3" s="1"/>
  <c r="G40" i="4"/>
  <c r="G45" i="4"/>
  <c r="H30" i="4"/>
  <c r="V50" i="3" s="1"/>
  <c r="W15" i="3"/>
  <c r="V60" i="3" l="1"/>
  <c r="W60" i="3" s="1"/>
  <c r="Y60" i="3" s="1"/>
  <c r="I48" i="4"/>
  <c r="J32" i="3"/>
  <c r="J71" i="3" s="1"/>
  <c r="V54" i="3"/>
  <c r="W50" i="3"/>
  <c r="W54" i="3" s="1"/>
  <c r="N72" i="3"/>
  <c r="N71" i="3"/>
  <c r="N64" i="3"/>
  <c r="N66" i="3" s="1"/>
  <c r="G55" i="4"/>
  <c r="R57" i="3"/>
  <c r="R61" i="3" s="1"/>
  <c r="R32" i="3" s="1"/>
  <c r="I30" i="4"/>
  <c r="I40" i="4" s="1"/>
  <c r="J72" i="3"/>
  <c r="J64" i="3"/>
  <c r="H40" i="4"/>
  <c r="H45" i="4"/>
  <c r="I45" i="4" s="1"/>
  <c r="I55" i="4" l="1"/>
  <c r="W29" i="3"/>
  <c r="W32" i="3" s="1"/>
  <c r="J66" i="3"/>
  <c r="N68" i="3"/>
  <c r="N73" i="3"/>
  <c r="N74" i="3" s="1"/>
  <c r="N75" i="3" s="1"/>
  <c r="R72" i="3"/>
  <c r="R71" i="3"/>
  <c r="R64" i="3"/>
  <c r="R66" i="3" s="1"/>
  <c r="H55" i="4"/>
  <c r="V57" i="3"/>
  <c r="V61" i="3" s="1"/>
  <c r="V72" i="3" s="1"/>
  <c r="J68" i="3"/>
  <c r="J73" i="3"/>
  <c r="W72" i="3" l="1"/>
  <c r="W57" i="3"/>
  <c r="V64" i="3"/>
  <c r="V66" i="3" s="1"/>
  <c r="W66" i="3" s="1"/>
  <c r="R73" i="3"/>
  <c r="R74" i="3" s="1"/>
  <c r="R75" i="3" s="1"/>
  <c r="R68" i="3"/>
  <c r="J74" i="3"/>
  <c r="V71" i="3"/>
  <c r="W61" i="3" l="1"/>
  <c r="Y57" i="3"/>
  <c r="W64" i="3"/>
  <c r="V73" i="3"/>
  <c r="V68" i="3"/>
  <c r="W68" i="3" s="1"/>
  <c r="W71" i="3"/>
  <c r="B11" i="7" s="1"/>
  <c r="J75" i="3"/>
  <c r="V74" i="3" l="1"/>
  <c r="W73" i="3"/>
  <c r="V75" i="3" l="1"/>
  <c r="W75" i="3" s="1"/>
  <c r="B10" i="7" s="1"/>
  <c r="W74" i="3"/>
  <c r="B12" i="7" s="1"/>
</calcChain>
</file>

<file path=xl/sharedStrings.xml><?xml version="1.0" encoding="utf-8"?>
<sst xmlns="http://schemas.openxmlformats.org/spreadsheetml/2006/main" count="367" uniqueCount="225">
  <si>
    <t>F&amp;A</t>
  </si>
  <si>
    <t>YR 1</t>
  </si>
  <si>
    <t>YR 2</t>
  </si>
  <si>
    <t>YR 3</t>
  </si>
  <si>
    <t>YR 4</t>
  </si>
  <si>
    <t>YR 5</t>
  </si>
  <si>
    <t>YEAR 1</t>
  </si>
  <si>
    <t>YEAR 2</t>
  </si>
  <si>
    <t>YEAR 3</t>
  </si>
  <si>
    <t>YEAR 4</t>
  </si>
  <si>
    <t>YEAR 5</t>
  </si>
  <si>
    <t>TOTAL</t>
  </si>
  <si>
    <t>role</t>
  </si>
  <si>
    <t>name</t>
  </si>
  <si>
    <t>MTDC</t>
  </si>
  <si>
    <t>TRAVEL</t>
  </si>
  <si>
    <t>CONSULTANT</t>
  </si>
  <si>
    <t>SUPPLIES</t>
  </si>
  <si>
    <t>OTHER EXPENSES</t>
  </si>
  <si>
    <t>PERSONNEL</t>
  </si>
  <si>
    <t>Total Personnel</t>
  </si>
  <si>
    <t>Total Supplies</t>
  </si>
  <si>
    <t>Total Other expenses</t>
  </si>
  <si>
    <t>Total Travel</t>
  </si>
  <si>
    <t>Total Consultant</t>
  </si>
  <si>
    <t>Total Equipment</t>
  </si>
  <si>
    <t>base sal</t>
  </si>
  <si>
    <t>effort</t>
  </si>
  <si>
    <t>cm</t>
  </si>
  <si>
    <t>salary</t>
  </si>
  <si>
    <t>TOTAL DIRECT</t>
  </si>
  <si>
    <t>TOTAL F&amp;A</t>
  </si>
  <si>
    <t>SUMMARY</t>
  </si>
  <si>
    <t>TOTAL COST</t>
  </si>
  <si>
    <t>Equipment/Tuition</t>
  </si>
  <si>
    <t>Fringe</t>
  </si>
  <si>
    <t>fringe</t>
  </si>
  <si>
    <t>sal+fb</t>
  </si>
  <si>
    <t>A</t>
  </si>
  <si>
    <t>B</t>
  </si>
  <si>
    <t>C</t>
  </si>
  <si>
    <t>D</t>
  </si>
  <si>
    <t>NIH CAP</t>
  </si>
  <si>
    <t>Subcontract Expense</t>
  </si>
  <si>
    <t>Year 1</t>
  </si>
  <si>
    <t>Year 2</t>
  </si>
  <si>
    <t>Year 3</t>
  </si>
  <si>
    <t>Year 4</t>
  </si>
  <si>
    <t>Year 5</t>
  </si>
  <si>
    <t>List Name of Subcontractor</t>
  </si>
  <si>
    <t>Total</t>
  </si>
  <si>
    <t>F/A Rate</t>
  </si>
  <si>
    <t>Direct</t>
  </si>
  <si>
    <t>Indirect</t>
  </si>
  <si>
    <t>Total DC</t>
  </si>
  <si>
    <t>Total IDC</t>
  </si>
  <si>
    <t>Subcontractor #5</t>
  </si>
  <si>
    <t>Subcontractor #6</t>
  </si>
  <si>
    <t>Subcontractor #7</t>
  </si>
  <si>
    <t>Subcontractor #8</t>
  </si>
  <si>
    <t>Subcontractor #9</t>
  </si>
  <si>
    <t>Subcontractor #10</t>
  </si>
  <si>
    <t xml:space="preserve">Total </t>
  </si>
  <si>
    <t>BELOW THIS LINE INTERNAL USE ONLY</t>
  </si>
  <si>
    <t>First $25,000 of Subcontract Expense</t>
  </si>
  <si>
    <t>Total First Expense &lt;$25K</t>
  </si>
  <si>
    <t>Subcontract Expense over $25,000</t>
  </si>
  <si>
    <t>Total Expense Over &gt;$25K</t>
  </si>
  <si>
    <t>CONSORTIUM Over $25K</t>
  </si>
  <si>
    <t>CONSORTIUM 1st $25K</t>
  </si>
  <si>
    <t>Domestic</t>
  </si>
  <si>
    <t>International</t>
  </si>
  <si>
    <t>Total Exclusions from Indirect</t>
  </si>
  <si>
    <t>PI</t>
  </si>
  <si>
    <t>RFP/FOA:</t>
  </si>
  <si>
    <t>Performance Period:</t>
  </si>
  <si>
    <t>Project Title:</t>
  </si>
  <si>
    <t>PI Name:</t>
  </si>
  <si>
    <t>Lab Supplies</t>
  </si>
  <si>
    <t>General Supplies</t>
  </si>
  <si>
    <t>Miscellaneous</t>
  </si>
  <si>
    <t>Lab Services</t>
  </si>
  <si>
    <t>Core Facility Fees</t>
  </si>
  <si>
    <t>Publications</t>
  </si>
  <si>
    <t>Other</t>
  </si>
  <si>
    <t>Equip desc 1</t>
  </si>
  <si>
    <t>Equip desc 2</t>
  </si>
  <si>
    <t>Equip desc 3</t>
  </si>
  <si>
    <t>Total Consortium Over $25K</t>
  </si>
  <si>
    <t>Total Consortium Initial</t>
  </si>
  <si>
    <t>Total DC less Subawards IDC</t>
  </si>
  <si>
    <t>Research Assoc. Member</t>
  </si>
  <si>
    <t>Research Technician</t>
  </si>
  <si>
    <t>Effort</t>
  </si>
  <si>
    <t>Other (Specify)</t>
  </si>
  <si>
    <t>Subaward IDC Total</t>
  </si>
  <si>
    <t>Subaward Direct Total</t>
  </si>
  <si>
    <t>Subcontractor #1</t>
  </si>
  <si>
    <t>Subcontractor #2</t>
  </si>
  <si>
    <t>Subcontractor #3</t>
  </si>
  <si>
    <t>Subcontractor #4</t>
  </si>
  <si>
    <t>Consortium Totals</t>
  </si>
  <si>
    <t>Cost Center</t>
  </si>
  <si>
    <t>Project Dates</t>
  </si>
  <si>
    <t xml:space="preserve"> </t>
  </si>
  <si>
    <t>HMH Sponsor</t>
  </si>
  <si>
    <t>PTE Sponsor</t>
  </si>
  <si>
    <t>HMH Sponsor #</t>
  </si>
  <si>
    <t>PTE Sponsor #</t>
  </si>
  <si>
    <t>Award Type</t>
  </si>
  <si>
    <r>
      <rPr>
        <b/>
        <sz val="14"/>
        <rFont val="Arial"/>
        <family val="2"/>
      </rPr>
      <t xml:space="preserve">New </t>
    </r>
    <r>
      <rPr>
        <sz val="14"/>
        <rFont val="Arial"/>
        <family val="2"/>
      </rPr>
      <t xml:space="preserve">         </t>
    </r>
    <r>
      <rPr>
        <b/>
        <sz val="14"/>
        <rFont val="Arial"/>
        <family val="2"/>
      </rPr>
      <t xml:space="preserve">Continuation </t>
    </r>
    <r>
      <rPr>
        <sz val="14"/>
        <rFont val="Arial"/>
        <family val="2"/>
      </rPr>
      <t xml:space="preserve">         </t>
    </r>
    <r>
      <rPr>
        <b/>
        <sz val="14"/>
        <rFont val="Arial"/>
        <family val="2"/>
      </rPr>
      <t>Amendment</t>
    </r>
  </si>
  <si>
    <t>NCE</t>
  </si>
  <si>
    <t>Budget Summary</t>
  </si>
  <si>
    <t>Project Period</t>
  </si>
  <si>
    <t>Start Date</t>
  </si>
  <si>
    <t>End Date</t>
  </si>
  <si>
    <t>Amount</t>
  </si>
  <si>
    <t>Fringe Rate</t>
  </si>
  <si>
    <t>IC Rate</t>
  </si>
  <si>
    <t>Details</t>
  </si>
  <si>
    <t>ACCOUNTING CODES</t>
  </si>
  <si>
    <t xml:space="preserve">PERSONNEL </t>
  </si>
  <si>
    <t>SALARY</t>
  </si>
  <si>
    <t>EFFORT</t>
  </si>
  <si>
    <t>BENEFITS</t>
  </si>
  <si>
    <t>EFFORT UPDATE NEEDED</t>
  </si>
  <si>
    <t>OTPS</t>
  </si>
  <si>
    <t>CST_REIM_FEDDIR</t>
  </si>
  <si>
    <t>CONSULTANTS</t>
  </si>
  <si>
    <t>CST_REIM_FEDSUB</t>
  </si>
  <si>
    <t>SUPPLIES AND CONSUMABLES</t>
  </si>
  <si>
    <t>CST_REIM_PRIVATE</t>
  </si>
  <si>
    <t>OTHER</t>
  </si>
  <si>
    <t>ANIMAL COSTS</t>
  </si>
  <si>
    <t>NOBILL</t>
  </si>
  <si>
    <t>PUBLICATION COSTS</t>
  </si>
  <si>
    <t>PI_FEES_SVC</t>
  </si>
  <si>
    <t>EQUIPMENT AND MAINTENANCE</t>
  </si>
  <si>
    <t>CONSORTIUM &lt; 25K</t>
  </si>
  <si>
    <t>MAJOR EQUIPMENT</t>
  </si>
  <si>
    <t>PERSONNEL + OTPS</t>
  </si>
  <si>
    <t>INDIRECT COST</t>
  </si>
  <si>
    <t>TOTAL AWARD</t>
  </si>
  <si>
    <t>F&amp;A Pricing Setup</t>
  </si>
  <si>
    <t>Product</t>
  </si>
  <si>
    <t>As Incurred</t>
  </si>
  <si>
    <t>Fixed</t>
  </si>
  <si>
    <t>Click cell and select product type</t>
  </si>
  <si>
    <t>Approval for setup</t>
  </si>
  <si>
    <t>Christopher Little, Finance</t>
  </si>
  <si>
    <t>DATE</t>
  </si>
  <si>
    <t>Alla Rabinovich, COO/VP CDI</t>
  </si>
  <si>
    <t>Name</t>
  </si>
  <si>
    <t>Subaward#1</t>
  </si>
  <si>
    <t>Subaward#2</t>
  </si>
  <si>
    <t>Subaward#3</t>
  </si>
  <si>
    <t>Subaward#4</t>
  </si>
  <si>
    <t>Subaward#5</t>
  </si>
  <si>
    <t>CDI Control #</t>
  </si>
  <si>
    <t>CONSORTIUM &gt; 25K</t>
  </si>
  <si>
    <t>Due Date:</t>
  </si>
  <si>
    <t>Submission Deadline:</t>
  </si>
  <si>
    <t>RFP/FOA #</t>
  </si>
  <si>
    <t>Begin/End Date:</t>
  </si>
  <si>
    <t>IDC Rate:</t>
  </si>
  <si>
    <t>Total Request:</t>
  </si>
  <si>
    <t>Direct $:</t>
  </si>
  <si>
    <t>Indirect $:</t>
  </si>
  <si>
    <t>Proposed PI Effort:</t>
  </si>
  <si>
    <t>Sub 1</t>
  </si>
  <si>
    <t>Sub 2</t>
  </si>
  <si>
    <t>Sub 3</t>
  </si>
  <si>
    <t>Sub 1 Total $</t>
  </si>
  <si>
    <t>Sub 2 Total $</t>
  </si>
  <si>
    <t>Sub 3 Total $</t>
  </si>
  <si>
    <t>Postdoc. Research Fellow</t>
  </si>
  <si>
    <t>Project ID</t>
  </si>
  <si>
    <t>PI Name</t>
  </si>
  <si>
    <t>Project Title</t>
  </si>
  <si>
    <t>CFDA/ALN#</t>
  </si>
  <si>
    <t xml:space="preserve">Budget Revision </t>
  </si>
  <si>
    <t>CALENDAR MONTHS</t>
  </si>
  <si>
    <t>SALARY REQUESTED</t>
  </si>
  <si>
    <t>___________________________________________</t>
  </si>
  <si>
    <t>_______________</t>
  </si>
  <si>
    <t>_____________________________________________</t>
  </si>
  <si>
    <t>____________</t>
  </si>
  <si>
    <t>Funding Agency:</t>
  </si>
  <si>
    <t>If subaward, indicate PTE:</t>
  </si>
  <si>
    <t>Type of Proposal:</t>
  </si>
  <si>
    <t>New</t>
  </si>
  <si>
    <t>Renewal/Continuation</t>
  </si>
  <si>
    <t>Resubmission</t>
  </si>
  <si>
    <t>Sub-award</t>
  </si>
  <si>
    <t>Contract</t>
  </si>
  <si>
    <t>Other (please explain):</t>
  </si>
  <si>
    <t>Are there other HMH network participants in this submission?</t>
  </si>
  <si>
    <t>Yes</t>
  </si>
  <si>
    <t>No</t>
  </si>
  <si>
    <t>Is this an MPI submission?</t>
  </si>
  <si>
    <t>If Yes, MPI name &amp; institution:</t>
  </si>
  <si>
    <t xml:space="preserve">Are subawards or subcontracting arrangements anticipated in the grant performance? </t>
  </si>
  <si>
    <t>If Yes, please list name and total cost</t>
  </si>
  <si>
    <t>PTE PI Name:</t>
  </si>
  <si>
    <t>If Yes, MPI Name &amp; institution:</t>
  </si>
  <si>
    <t>If Full Available HMH indirect costs are not being recovered on this grant, please provide a statement in the space provided … :</t>
  </si>
  <si>
    <t>Animal Costs</t>
  </si>
  <si>
    <t>CST_REIM_STATESCR</t>
  </si>
  <si>
    <t>Award Management Checklist</t>
  </si>
  <si>
    <t>Budget Period:</t>
  </si>
  <si>
    <t>New/Continuing/Amendment/NCE</t>
  </si>
  <si>
    <t>Y/N</t>
  </si>
  <si>
    <t>Completed</t>
  </si>
  <si>
    <t xml:space="preserve">Award Set up </t>
  </si>
  <si>
    <t>Y</t>
  </si>
  <si>
    <t xml:space="preserve">Effort Updates </t>
  </si>
  <si>
    <t xml:space="preserve">Consultants/Vendors </t>
  </si>
  <si>
    <t>N</t>
  </si>
  <si>
    <t>Includes other HMH network participants</t>
  </si>
  <si>
    <t>Subawards:</t>
  </si>
  <si>
    <t>Due Date</t>
  </si>
  <si>
    <t xml:space="preserve">Interim Report </t>
  </si>
  <si>
    <t>Financial Report</t>
  </si>
  <si>
    <t>Final Report</t>
  </si>
  <si>
    <t>Milestone/Deliverables: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</si>
</sst>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_(* #,##0_);_(* \(#,##0\);_(* &quot;-&quot;??_);_(@_)"/>
    <numFmt numFmtId="168" formatCode="#,##0;[Red]#,##0"/>
  </numFmts>
  <fonts count="59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MS Sans Serif"/>
    </font>
    <font>
      <u/>
      <sz val="10"/>
      <color theme="11"/>
      <name val="MS Sans Serif"/>
    </font>
    <font>
      <sz val="10"/>
      <name val="Arial"/>
      <family val="2"/>
    </font>
    <font>
      <sz val="10"/>
      <name val="MS Sans Serif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3"/>
      <color theme="3"/>
      <name val="Century Gothic"/>
      <family val="2"/>
    </font>
    <font>
      <b/>
      <sz val="8"/>
      <color theme="1"/>
      <name val="Century Gothic"/>
      <family val="2"/>
    </font>
    <font>
      <sz val="8"/>
      <color rgb="FF002060"/>
      <name val="Century Gothic"/>
      <family val="2"/>
    </font>
    <font>
      <b/>
      <sz val="11"/>
      <color theme="3"/>
      <name val="Century Gothic"/>
      <family val="2"/>
    </font>
    <font>
      <b/>
      <u/>
      <sz val="10"/>
      <color indexed="8"/>
      <name val="Century Gothic"/>
      <family val="2"/>
    </font>
    <font>
      <b/>
      <u/>
      <sz val="10"/>
      <name val="Century Gothic"/>
      <family val="2"/>
    </font>
    <font>
      <b/>
      <sz val="9"/>
      <name val="Century Gothic"/>
      <family val="2"/>
    </font>
    <font>
      <sz val="10"/>
      <color rgb="FFC00000"/>
      <name val="Century Gothic"/>
      <family val="2"/>
    </font>
    <font>
      <b/>
      <u/>
      <sz val="9"/>
      <color indexed="8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i/>
      <sz val="12"/>
      <color theme="0" tint="-0.34998626667073579"/>
      <name val="Century Gothic"/>
      <family val="2"/>
    </font>
    <font>
      <b/>
      <sz val="12"/>
      <color theme="3"/>
      <name val="Century Gothic"/>
      <family val="2"/>
    </font>
    <font>
      <sz val="12"/>
      <name val="Century Gothic"/>
      <family val="2"/>
    </font>
    <font>
      <b/>
      <sz val="10"/>
      <color theme="3"/>
      <name val="Century Gothic"/>
      <family val="2"/>
    </font>
    <font>
      <sz val="22"/>
      <name val="Century Gothic"/>
      <family val="2"/>
    </font>
    <font>
      <b/>
      <sz val="22"/>
      <name val="Century Gothic"/>
      <family val="2"/>
    </font>
    <font>
      <b/>
      <sz val="10"/>
      <color rgb="FF0070C0"/>
      <name val="Century Gothic"/>
      <family val="2"/>
    </font>
    <font>
      <sz val="20"/>
      <color theme="3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</font>
    <font>
      <sz val="10"/>
      <name val="Arial"/>
    </font>
    <font>
      <sz val="10"/>
      <name val="Geneva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thin">
        <color auto="1"/>
      </left>
      <right/>
      <top style="medium">
        <color theme="3"/>
      </top>
      <bottom/>
      <diagonal/>
    </border>
    <border>
      <left/>
      <right style="thin">
        <color auto="1"/>
      </right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auto="1"/>
      </left>
      <right/>
      <top/>
      <bottom style="medium">
        <color theme="3"/>
      </bottom>
      <diagonal/>
    </border>
    <border>
      <left/>
      <right style="thin">
        <color auto="1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auto="1"/>
      </left>
      <right style="medium">
        <color theme="3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9" fontId="4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2" borderId="0" applyNumberFormat="0" applyBorder="0" applyAlignment="0" applyProtection="0"/>
    <xf numFmtId="0" fontId="3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5" fillId="0" borderId="0"/>
    <xf numFmtId="43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31">
    <xf numFmtId="0" fontId="0" fillId="0" borderId="0" xfId="0"/>
    <xf numFmtId="0" fontId="12" fillId="0" borderId="0" xfId="0" applyFont="1" applyAlignment="1" applyProtection="1">
      <alignment horizontal="right" vertical="center"/>
      <protection locked="0"/>
    </xf>
    <xf numFmtId="164" fontId="13" fillId="0" borderId="0" xfId="1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1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5" fillId="0" borderId="0" xfId="0" applyNumberFormat="1" applyFont="1" applyAlignment="1" applyProtection="1">
      <alignment horizontal="left" vertical="center"/>
      <protection locked="0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4" fontId="13" fillId="0" borderId="0" xfId="0" applyNumberFormat="1" applyFont="1" applyAlignment="1" applyProtection="1">
      <alignment horizontal="left" vertical="center"/>
      <protection locked="0"/>
    </xf>
    <xf numFmtId="164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vertical="center"/>
    </xf>
    <xf numFmtId="0" fontId="17" fillId="2" borderId="0" xfId="3" applyFont="1" applyBorder="1" applyAlignment="1" applyProtection="1">
      <alignment vertical="center"/>
      <protection locked="0"/>
    </xf>
    <xf numFmtId="164" fontId="17" fillId="2" borderId="4" xfId="3" applyNumberFormat="1" applyFont="1" applyBorder="1" applyAlignment="1" applyProtection="1">
      <alignment horizontal="center" vertical="center"/>
      <protection locked="0"/>
    </xf>
    <xf numFmtId="3" fontId="17" fillId="2" borderId="0" xfId="3" applyNumberFormat="1" applyFont="1" applyBorder="1" applyAlignment="1" applyProtection="1">
      <alignment horizontal="center" vertical="center"/>
      <protection locked="0"/>
    </xf>
    <xf numFmtId="3" fontId="17" fillId="2" borderId="1" xfId="3" applyNumberFormat="1" applyFont="1" applyBorder="1" applyAlignment="1" applyProtection="1">
      <alignment horizontal="center" vertical="center"/>
      <protection locked="0"/>
    </xf>
    <xf numFmtId="0" fontId="17" fillId="0" borderId="0" xfId="3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3" fontId="15" fillId="0" borderId="0" xfId="0" applyNumberFormat="1" applyFont="1" applyAlignment="1">
      <alignment vertical="center"/>
    </xf>
    <xf numFmtId="3" fontId="14" fillId="0" borderId="4" xfId="0" applyNumberFormat="1" applyFont="1" applyBorder="1" applyAlignment="1" applyProtection="1">
      <alignment vertical="center"/>
      <protection locked="0"/>
    </xf>
    <xf numFmtId="3" fontId="16" fillId="0" borderId="0" xfId="2" applyNumberFormat="1" applyFont="1" applyFill="1" applyBorder="1" applyAlignment="1" applyProtection="1">
      <alignment vertical="center"/>
      <protection locked="0"/>
    </xf>
    <xf numFmtId="164" fontId="16" fillId="0" borderId="0" xfId="2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167" fontId="13" fillId="0" borderId="0" xfId="22" applyNumberFormat="1" applyFont="1"/>
    <xf numFmtId="0" fontId="13" fillId="0" borderId="0" xfId="12" applyFont="1"/>
    <xf numFmtId="0" fontId="20" fillId="0" borderId="0" xfId="12" applyFont="1"/>
    <xf numFmtId="0" fontId="21" fillId="0" borderId="0" xfId="12" applyFont="1"/>
    <xf numFmtId="167" fontId="22" fillId="0" borderId="6" xfId="22" applyNumberFormat="1" applyFont="1" applyBorder="1" applyAlignment="1">
      <alignment horizontal="center"/>
    </xf>
    <xf numFmtId="0" fontId="12" fillId="0" borderId="6" xfId="0" applyFont="1" applyBorder="1"/>
    <xf numFmtId="0" fontId="22" fillId="0" borderId="6" xfId="12" applyFont="1" applyBorder="1" applyAlignment="1">
      <alignment horizontal="center"/>
    </xf>
    <xf numFmtId="0" fontId="23" fillId="0" borderId="0" xfId="12" applyFont="1" applyProtection="1">
      <protection locked="0"/>
    </xf>
    <xf numFmtId="0" fontId="13" fillId="0" borderId="0" xfId="12" applyFont="1" applyProtection="1">
      <protection locked="0"/>
    </xf>
    <xf numFmtId="167" fontId="23" fillId="0" borderId="0" xfId="22" applyNumberFormat="1" applyFont="1" applyProtection="1">
      <protection locked="0"/>
    </xf>
    <xf numFmtId="10" fontId="23" fillId="0" borderId="0" xfId="12" applyNumberFormat="1" applyFont="1" applyProtection="1">
      <protection locked="0"/>
    </xf>
    <xf numFmtId="37" fontId="13" fillId="0" borderId="0" xfId="0" applyNumberFormat="1" applyFont="1"/>
    <xf numFmtId="10" fontId="23" fillId="0" borderId="2" xfId="12" applyNumberFormat="1" applyFont="1" applyBorder="1" applyProtection="1">
      <protection locked="0"/>
    </xf>
    <xf numFmtId="37" fontId="13" fillId="0" borderId="2" xfId="0" applyNumberFormat="1" applyFont="1" applyBorder="1"/>
    <xf numFmtId="37" fontId="13" fillId="0" borderId="7" xfId="0" applyNumberFormat="1" applyFont="1" applyBorder="1"/>
    <xf numFmtId="0" fontId="12" fillId="6" borderId="0" xfId="12" applyFont="1" applyFill="1" applyAlignment="1">
      <alignment horizontal="right"/>
    </xf>
    <xf numFmtId="0" fontId="13" fillId="6" borderId="0" xfId="12" applyFont="1" applyFill="1"/>
    <xf numFmtId="167" fontId="13" fillId="6" borderId="3" xfId="22" applyNumberFormat="1" applyFont="1" applyFill="1" applyBorder="1"/>
    <xf numFmtId="0" fontId="13" fillId="7" borderId="0" xfId="0" applyFont="1" applyFill="1"/>
    <xf numFmtId="37" fontId="12" fillId="0" borderId="0" xfId="0" applyNumberFormat="1" applyFont="1"/>
    <xf numFmtId="167" fontId="13" fillId="0" borderId="0" xfId="22" applyNumberFormat="1" applyFont="1" applyProtection="1">
      <protection locked="0"/>
    </xf>
    <xf numFmtId="0" fontId="13" fillId="0" borderId="8" xfId="12" applyFont="1" applyBorder="1"/>
    <xf numFmtId="0" fontId="12" fillId="0" borderId="8" xfId="12" applyFont="1" applyBorder="1"/>
    <xf numFmtId="167" fontId="13" fillId="0" borderId="8" xfId="22" applyNumberFormat="1" applyFont="1" applyBorder="1"/>
    <xf numFmtId="0" fontId="12" fillId="6" borderId="0" xfId="12" applyFont="1" applyFill="1" applyAlignment="1">
      <alignment horizontal="left"/>
    </xf>
    <xf numFmtId="0" fontId="24" fillId="0" borderId="0" xfId="12" applyFont="1"/>
    <xf numFmtId="37" fontId="13" fillId="0" borderId="0" xfId="12" applyNumberFormat="1" applyFont="1"/>
    <xf numFmtId="0" fontId="12" fillId="6" borderId="0" xfId="12" applyFont="1" applyFill="1"/>
    <xf numFmtId="0" fontId="13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4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 applyProtection="1">
      <alignment vertical="center"/>
      <protection locked="0"/>
    </xf>
    <xf numFmtId="164" fontId="25" fillId="0" borderId="0" xfId="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4" fontId="25" fillId="0" borderId="0" xfId="0" applyNumberFormat="1" applyFont="1" applyAlignment="1" applyProtection="1">
      <alignment vertical="center"/>
      <protection locked="0"/>
    </xf>
    <xf numFmtId="164" fontId="27" fillId="0" borderId="0" xfId="1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Alignment="1" applyProtection="1">
      <alignment vertical="center"/>
      <protection locked="0"/>
    </xf>
    <xf numFmtId="164" fontId="29" fillId="2" borderId="4" xfId="3" applyNumberFormat="1" applyFont="1" applyBorder="1" applyAlignment="1" applyProtection="1">
      <alignment vertical="center"/>
    </xf>
    <xf numFmtId="3" fontId="29" fillId="2" borderId="0" xfId="3" applyNumberFormat="1" applyFont="1" applyBorder="1" applyAlignment="1" applyProtection="1">
      <alignment vertical="center"/>
    </xf>
    <xf numFmtId="3" fontId="29" fillId="2" borderId="1" xfId="3" applyNumberFormat="1" applyFont="1" applyBorder="1" applyAlignment="1" applyProtection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Alignment="1" applyProtection="1">
      <alignment vertical="center"/>
      <protection locked="0"/>
    </xf>
    <xf numFmtId="164" fontId="30" fillId="0" borderId="0" xfId="1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164" fontId="28" fillId="2" borderId="4" xfId="3" applyNumberFormat="1" applyFont="1" applyBorder="1" applyAlignment="1" applyProtection="1">
      <alignment vertical="center"/>
    </xf>
    <xf numFmtId="3" fontId="28" fillId="2" borderId="0" xfId="3" applyNumberFormat="1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  <protection locked="0"/>
    </xf>
    <xf numFmtId="165" fontId="30" fillId="5" borderId="4" xfId="1" applyNumberFormat="1" applyFont="1" applyFill="1" applyBorder="1" applyAlignment="1" applyProtection="1">
      <alignment vertical="center"/>
    </xf>
    <xf numFmtId="3" fontId="30" fillId="5" borderId="0" xfId="0" applyNumberFormat="1" applyFont="1" applyFill="1" applyAlignment="1">
      <alignment vertical="center"/>
    </xf>
    <xf numFmtId="3" fontId="30" fillId="5" borderId="1" xfId="0" applyNumberFormat="1" applyFont="1" applyFill="1" applyBorder="1" applyAlignment="1">
      <alignment vertical="center"/>
    </xf>
    <xf numFmtId="0" fontId="25" fillId="0" borderId="0" xfId="0" applyFont="1" applyAlignment="1" applyProtection="1">
      <alignment horizontal="right" vertical="center"/>
      <protection locked="0"/>
    </xf>
    <xf numFmtId="164" fontId="25" fillId="0" borderId="0" xfId="1" applyNumberFormat="1" applyFont="1" applyFill="1" applyBorder="1" applyAlignment="1" applyProtection="1">
      <alignment horizontal="right" vertical="center"/>
      <protection locked="0"/>
    </xf>
    <xf numFmtId="3" fontId="27" fillId="0" borderId="1" xfId="0" applyNumberFormat="1" applyFont="1" applyBorder="1" applyAlignment="1" applyProtection="1">
      <alignment vertical="center"/>
      <protection locked="0"/>
    </xf>
    <xf numFmtId="3" fontId="27" fillId="0" borderId="4" xfId="0" applyNumberFormat="1" applyFont="1" applyBorder="1" applyAlignment="1" applyProtection="1">
      <alignment vertical="center"/>
      <protection locked="0"/>
    </xf>
    <xf numFmtId="3" fontId="19" fillId="0" borderId="0" xfId="2" applyNumberFormat="1" applyFont="1" applyFill="1" applyBorder="1" applyAlignment="1" applyProtection="1">
      <alignment horizontal="center" vertical="center"/>
      <protection locked="0"/>
    </xf>
    <xf numFmtId="2" fontId="19" fillId="0" borderId="0" xfId="2" applyNumberFormat="1" applyFont="1" applyFill="1" applyBorder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3" fontId="26" fillId="2" borderId="0" xfId="3" applyNumberFormat="1" applyFont="1" applyBorder="1" applyAlignment="1" applyProtection="1">
      <alignment vertical="center"/>
    </xf>
    <xf numFmtId="0" fontId="12" fillId="9" borderId="0" xfId="0" applyFont="1" applyFill="1" applyAlignment="1">
      <alignment vertical="center"/>
    </xf>
    <xf numFmtId="3" fontId="12" fillId="9" borderId="0" xfId="0" applyNumberFormat="1" applyFont="1" applyFill="1" applyAlignment="1" applyProtection="1">
      <alignment vertical="center"/>
      <protection locked="0"/>
    </xf>
    <xf numFmtId="0" fontId="27" fillId="0" borderId="0" xfId="0" applyFont="1"/>
    <xf numFmtId="164" fontId="17" fillId="2" borderId="0" xfId="3" applyNumberFormat="1" applyFont="1" applyBorder="1" applyAlignment="1" applyProtection="1">
      <alignment horizontal="center" vertical="center"/>
      <protection locked="0"/>
    </xf>
    <xf numFmtId="3" fontId="30" fillId="8" borderId="0" xfId="0" applyNumberFormat="1" applyFont="1" applyFill="1" applyAlignment="1" applyProtection="1">
      <alignment vertical="center"/>
      <protection locked="0"/>
    </xf>
    <xf numFmtId="164" fontId="30" fillId="8" borderId="0" xfId="1" applyNumberFormat="1" applyFont="1" applyFill="1" applyBorder="1" applyAlignment="1" applyProtection="1">
      <alignment vertical="center"/>
      <protection locked="0"/>
    </xf>
    <xf numFmtId="0" fontId="29" fillId="2" borderId="0" xfId="3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2" borderId="0" xfId="3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9" fillId="2" borderId="0" xfId="3" applyFont="1" applyBorder="1" applyAlignment="1" applyProtection="1">
      <alignment vertical="center"/>
    </xf>
    <xf numFmtId="0" fontId="31" fillId="2" borderId="0" xfId="3" applyFont="1" applyBorder="1" applyAlignment="1" applyProtection="1">
      <alignment vertical="center"/>
    </xf>
    <xf numFmtId="3" fontId="26" fillId="2" borderId="1" xfId="3" applyNumberFormat="1" applyFont="1" applyBorder="1" applyAlignment="1" applyProtection="1">
      <alignment vertical="center"/>
    </xf>
    <xf numFmtId="164" fontId="26" fillId="2" borderId="4" xfId="3" applyNumberFormat="1" applyFont="1" applyBorder="1" applyAlignment="1" applyProtection="1">
      <alignment vertical="center"/>
    </xf>
    <xf numFmtId="164" fontId="14" fillId="0" borderId="4" xfId="1" applyNumberFormat="1" applyFont="1" applyFill="1" applyBorder="1" applyAlignment="1" applyProtection="1">
      <alignment vertical="center"/>
      <protection locked="0"/>
    </xf>
    <xf numFmtId="164" fontId="13" fillId="0" borderId="4" xfId="1" applyNumberFormat="1" applyFont="1" applyFill="1" applyBorder="1" applyAlignment="1" applyProtection="1">
      <alignment vertical="center"/>
      <protection locked="0"/>
    </xf>
    <xf numFmtId="164" fontId="12" fillId="9" borderId="4" xfId="1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 applyProtection="1">
      <alignment vertical="center"/>
      <protection locked="0"/>
    </xf>
    <xf numFmtId="3" fontId="12" fillId="9" borderId="1" xfId="0" applyNumberFormat="1" applyFont="1" applyFill="1" applyBorder="1" applyAlignment="1" applyProtection="1">
      <alignment vertical="center"/>
      <protection locked="0"/>
    </xf>
    <xf numFmtId="0" fontId="16" fillId="0" borderId="13" xfId="2" applyFont="1" applyFill="1" applyBorder="1" applyAlignment="1" applyProtection="1">
      <alignment horizontal="center" vertical="center"/>
    </xf>
    <xf numFmtId="0" fontId="17" fillId="2" borderId="14" xfId="3" applyFont="1" applyBorder="1" applyAlignment="1" applyProtection="1">
      <alignment vertical="center"/>
      <protection locked="0"/>
    </xf>
    <xf numFmtId="0" fontId="17" fillId="2" borderId="15" xfId="3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locked="0"/>
    </xf>
    <xf numFmtId="3" fontId="30" fillId="5" borderId="15" xfId="0" applyNumberFormat="1" applyFont="1" applyFill="1" applyBorder="1" applyAlignment="1">
      <alignment vertical="center"/>
    </xf>
    <xf numFmtId="0" fontId="29" fillId="2" borderId="14" xfId="3" applyFont="1" applyBorder="1" applyAlignment="1" applyProtection="1">
      <alignment vertical="center"/>
      <protection locked="0"/>
    </xf>
    <xf numFmtId="3" fontId="29" fillId="2" borderId="15" xfId="3" applyNumberFormat="1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vertical="center"/>
    </xf>
    <xf numFmtId="0" fontId="16" fillId="0" borderId="15" xfId="2" applyFont="1" applyFill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vertical="center"/>
      <protection locked="0"/>
    </xf>
    <xf numFmtId="3" fontId="25" fillId="5" borderId="15" xfId="0" applyNumberFormat="1" applyFont="1" applyFill="1" applyBorder="1" applyAlignment="1">
      <alignment vertical="center"/>
    </xf>
    <xf numFmtId="3" fontId="26" fillId="2" borderId="15" xfId="3" applyNumberFormat="1" applyFont="1" applyBorder="1" applyAlignment="1" applyProtection="1">
      <alignment vertical="center"/>
    </xf>
    <xf numFmtId="0" fontId="25" fillId="0" borderId="14" xfId="0" applyFont="1" applyBorder="1"/>
    <xf numFmtId="0" fontId="26" fillId="2" borderId="14" xfId="3" applyFont="1" applyBorder="1" applyAlignment="1" applyProtection="1">
      <alignment vertical="center"/>
    </xf>
    <xf numFmtId="3" fontId="25" fillId="0" borderId="15" xfId="0" applyNumberFormat="1" applyFont="1" applyBorder="1" applyAlignment="1">
      <alignment vertical="center"/>
    </xf>
    <xf numFmtId="0" fontId="29" fillId="2" borderId="14" xfId="3" applyFont="1" applyBorder="1" applyAlignment="1" applyProtection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9" borderId="14" xfId="0" applyFont="1" applyFill="1" applyBorder="1" applyAlignment="1" applyProtection="1">
      <alignment vertical="center"/>
      <protection locked="0"/>
    </xf>
    <xf numFmtId="3" fontId="12" fillId="9" borderId="15" xfId="0" applyNumberFormat="1" applyFont="1" applyFill="1" applyBorder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164" fontId="33" fillId="0" borderId="0" xfId="1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0" xfId="0" applyFont="1" applyAlignment="1" applyProtection="1">
      <alignment horizontal="right" vertical="center"/>
      <protection locked="0"/>
    </xf>
    <xf numFmtId="0" fontId="14" fillId="0" borderId="0" xfId="0" applyFont="1"/>
    <xf numFmtId="43" fontId="14" fillId="0" borderId="0" xfId="22" applyFont="1"/>
    <xf numFmtId="0" fontId="14" fillId="0" borderId="0" xfId="0" applyFont="1" applyAlignment="1">
      <alignment wrapText="1"/>
    </xf>
    <xf numFmtId="43" fontId="13" fillId="0" borderId="0" xfId="0" applyNumberFormat="1" applyFont="1"/>
    <xf numFmtId="43" fontId="13" fillId="0" borderId="0" xfId="22" applyFont="1"/>
    <xf numFmtId="0" fontId="32" fillId="9" borderId="14" xfId="0" applyFont="1" applyFill="1" applyBorder="1" applyAlignment="1" applyProtection="1">
      <alignment vertical="center"/>
      <protection locked="0"/>
    </xf>
    <xf numFmtId="0" fontId="25" fillId="9" borderId="1" xfId="0" applyFont="1" applyFill="1" applyBorder="1" applyAlignment="1" applyProtection="1">
      <alignment vertical="center"/>
      <protection locked="0"/>
    </xf>
    <xf numFmtId="3" fontId="25" fillId="9" borderId="0" xfId="0" applyNumberFormat="1" applyFont="1" applyFill="1" applyAlignment="1" applyProtection="1">
      <alignment vertical="center"/>
      <protection locked="0"/>
    </xf>
    <xf numFmtId="164" fontId="25" fillId="9" borderId="4" xfId="1" applyNumberFormat="1" applyFont="1" applyFill="1" applyBorder="1" applyAlignment="1" applyProtection="1">
      <alignment vertical="center"/>
      <protection locked="0"/>
    </xf>
    <xf numFmtId="3" fontId="25" fillId="9" borderId="1" xfId="0" applyNumberFormat="1" applyFont="1" applyFill="1" applyBorder="1" applyAlignment="1" applyProtection="1">
      <alignment vertical="center"/>
      <protection locked="0"/>
    </xf>
    <xf numFmtId="3" fontId="25" fillId="9" borderId="21" xfId="0" applyNumberFormat="1" applyFont="1" applyFill="1" applyBorder="1" applyAlignment="1">
      <alignment vertical="center"/>
    </xf>
    <xf numFmtId="0" fontId="29" fillId="4" borderId="16" xfId="4" applyFont="1" applyBorder="1" applyAlignment="1" applyProtection="1">
      <alignment vertical="center"/>
    </xf>
    <xf numFmtId="0" fontId="29" fillId="4" borderId="17" xfId="4" applyFont="1" applyBorder="1" applyAlignment="1" applyProtection="1">
      <alignment vertical="center"/>
    </xf>
    <xf numFmtId="164" fontId="29" fillId="4" borderId="18" xfId="4" applyNumberFormat="1" applyFont="1" applyBorder="1" applyAlignment="1" applyProtection="1">
      <alignment vertical="center"/>
    </xf>
    <xf numFmtId="3" fontId="29" fillId="4" borderId="17" xfId="4" applyNumberFormat="1" applyFont="1" applyBorder="1" applyAlignment="1" applyProtection="1">
      <alignment vertical="center"/>
    </xf>
    <xf numFmtId="3" fontId="29" fillId="4" borderId="19" xfId="4" applyNumberFormat="1" applyFont="1" applyBorder="1" applyAlignment="1" applyProtection="1">
      <alignment vertical="center"/>
    </xf>
    <xf numFmtId="3" fontId="29" fillId="4" borderId="20" xfId="4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167" fontId="13" fillId="0" borderId="0" xfId="22" applyNumberFormat="1" applyFont="1" applyFill="1" applyBorder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vertical="center"/>
      <protection locked="0"/>
    </xf>
    <xf numFmtId="164" fontId="35" fillId="0" borderId="0" xfId="1" applyNumberFormat="1" applyFont="1" applyFill="1" applyBorder="1" applyAlignment="1" applyProtection="1">
      <alignment vertical="center"/>
      <protection locked="0"/>
    </xf>
    <xf numFmtId="3" fontId="36" fillId="0" borderId="0" xfId="0" applyNumberFormat="1" applyFont="1" applyAlignment="1" applyProtection="1">
      <alignment vertical="center"/>
      <protection locked="0"/>
    </xf>
    <xf numFmtId="3" fontId="36" fillId="0" borderId="0" xfId="0" applyNumberFormat="1" applyFont="1" applyAlignment="1" applyProtection="1">
      <alignment horizontal="left" vertical="center"/>
      <protection locked="0"/>
    </xf>
    <xf numFmtId="164" fontId="35" fillId="0" borderId="0" xfId="1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168" fontId="13" fillId="0" borderId="0" xfId="0" applyNumberFormat="1" applyFont="1" applyAlignment="1" applyProtection="1">
      <alignment vertical="center"/>
      <protection locked="0"/>
    </xf>
    <xf numFmtId="168" fontId="13" fillId="0" borderId="0" xfId="1" applyNumberFormat="1" applyFont="1" applyFill="1" applyBorder="1" applyAlignment="1" applyProtection="1">
      <alignment vertical="center"/>
      <protection locked="0"/>
    </xf>
    <xf numFmtId="168" fontId="13" fillId="0" borderId="0" xfId="22" applyNumberFormat="1" applyFont="1" applyFill="1" applyBorder="1" applyAlignment="1" applyProtection="1">
      <alignment vertical="center"/>
      <protection locked="0"/>
    </xf>
    <xf numFmtId="0" fontId="34" fillId="0" borderId="10" xfId="2" applyFont="1" applyFill="1" applyBorder="1" applyAlignment="1" applyProtection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8" fontId="12" fillId="0" borderId="0" xfId="0" applyNumberFormat="1" applyFont="1" applyAlignment="1">
      <alignment vertical="center"/>
    </xf>
    <xf numFmtId="3" fontId="30" fillId="0" borderId="14" xfId="0" applyNumberFormat="1" applyFont="1" applyBorder="1" applyAlignment="1" applyProtection="1">
      <alignment vertical="center"/>
      <protection locked="0"/>
    </xf>
    <xf numFmtId="3" fontId="12" fillId="10" borderId="0" xfId="0" applyNumberFormat="1" applyFont="1" applyFill="1" applyAlignment="1" applyProtection="1">
      <alignment horizontal="left" vertical="center"/>
      <protection locked="0"/>
    </xf>
    <xf numFmtId="164" fontId="37" fillId="10" borderId="0" xfId="3" applyNumberFormat="1" applyFont="1" applyFill="1" applyBorder="1" applyAlignment="1" applyProtection="1">
      <alignment horizontal="right" vertical="center"/>
      <protection locked="0"/>
    </xf>
    <xf numFmtId="166" fontId="37" fillId="10" borderId="0" xfId="23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center" vertical="center"/>
    </xf>
    <xf numFmtId="0" fontId="48" fillId="0" borderId="0" xfId="0" applyFont="1"/>
    <xf numFmtId="3" fontId="49" fillId="0" borderId="0" xfId="0" applyNumberFormat="1" applyFont="1"/>
    <xf numFmtId="0" fontId="49" fillId="0" borderId="0" xfId="0" applyFont="1"/>
    <xf numFmtId="164" fontId="49" fillId="0" borderId="0" xfId="1" applyNumberFormat="1" applyFont="1"/>
    <xf numFmtId="9" fontId="49" fillId="0" borderId="0" xfId="1" applyFont="1"/>
    <xf numFmtId="14" fontId="49" fillId="0" borderId="0" xfId="0" applyNumberFormat="1" applyFont="1"/>
    <xf numFmtId="0" fontId="13" fillId="0" borderId="0" xfId="0" applyFont="1" applyAlignment="1" applyProtection="1">
      <alignment horizontal="left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166" fontId="49" fillId="0" borderId="0" xfId="23" applyNumberFormat="1" applyFont="1"/>
    <xf numFmtId="0" fontId="54" fillId="0" borderId="0" xfId="0" applyFont="1"/>
    <xf numFmtId="0" fontId="25" fillId="0" borderId="0" xfId="0" applyFont="1" applyAlignment="1" applyProtection="1">
      <alignment horizontal="left" vertical="center"/>
      <protection locked="0"/>
    </xf>
    <xf numFmtId="0" fontId="39" fillId="0" borderId="23" xfId="24" applyFont="1" applyBorder="1" applyAlignment="1">
      <alignment vertical="center"/>
    </xf>
    <xf numFmtId="0" fontId="40" fillId="11" borderId="24" xfId="24" applyFont="1" applyFill="1" applyBorder="1" applyAlignment="1">
      <alignment vertical="center"/>
    </xf>
    <xf numFmtId="0" fontId="40" fillId="0" borderId="24" xfId="24" applyFont="1" applyBorder="1" applyAlignment="1">
      <alignment vertical="center"/>
    </xf>
    <xf numFmtId="0" fontId="39" fillId="0" borderId="24" xfId="24" applyFont="1" applyBorder="1" applyAlignment="1">
      <alignment vertical="center"/>
    </xf>
    <xf numFmtId="0" fontId="5" fillId="0" borderId="30" xfId="24" applyFont="1" applyBorder="1" applyAlignment="1">
      <alignment vertical="center"/>
    </xf>
    <xf numFmtId="0" fontId="5" fillId="0" borderId="0" xfId="24" applyFont="1" applyAlignment="1">
      <alignment vertical="center"/>
    </xf>
    <xf numFmtId="0" fontId="39" fillId="0" borderId="22" xfId="24" applyFont="1" applyBorder="1" applyAlignment="1">
      <alignment vertical="center"/>
    </xf>
    <xf numFmtId="0" fontId="41" fillId="0" borderId="0" xfId="24" applyFont="1" applyAlignment="1">
      <alignment vertical="center"/>
    </xf>
    <xf numFmtId="0" fontId="40" fillId="0" borderId="0" xfId="24" applyFont="1" applyAlignment="1">
      <alignment vertical="center"/>
    </xf>
    <xf numFmtId="0" fontId="5" fillId="0" borderId="25" xfId="24" applyFont="1" applyBorder="1" applyAlignment="1">
      <alignment vertical="center"/>
    </xf>
    <xf numFmtId="14" fontId="41" fillId="0" borderId="0" xfId="24" applyNumberFormat="1" applyFont="1" applyAlignment="1">
      <alignment vertical="center"/>
    </xf>
    <xf numFmtId="0" fontId="39" fillId="0" borderId="0" xfId="24" applyFont="1" applyAlignment="1">
      <alignment vertical="center"/>
    </xf>
    <xf numFmtId="0" fontId="41" fillId="0" borderId="0" xfId="24" applyFont="1" applyAlignment="1">
      <alignment horizontal="left" vertical="center"/>
    </xf>
    <xf numFmtId="0" fontId="40" fillId="0" borderId="0" xfId="24" applyFont="1" applyAlignment="1">
      <alignment horizontal="right" vertical="center"/>
    </xf>
    <xf numFmtId="0" fontId="39" fillId="9" borderId="31" xfId="24" applyFont="1" applyFill="1" applyBorder="1" applyAlignment="1">
      <alignment vertical="center"/>
    </xf>
    <xf numFmtId="0" fontId="5" fillId="9" borderId="32" xfId="24" applyFont="1" applyFill="1" applyBorder="1" applyAlignment="1">
      <alignment vertical="center"/>
    </xf>
    <xf numFmtId="43" fontId="5" fillId="9" borderId="33" xfId="24" applyNumberFormat="1" applyFont="1" applyFill="1" applyBorder="1" applyAlignment="1">
      <alignment vertical="center"/>
    </xf>
    <xf numFmtId="0" fontId="44" fillId="9" borderId="34" xfId="24" applyFont="1" applyFill="1" applyBorder="1" applyAlignment="1">
      <alignment vertical="center"/>
    </xf>
    <xf numFmtId="0" fontId="44" fillId="9" borderId="2" xfId="24" applyFont="1" applyFill="1" applyBorder="1" applyAlignment="1">
      <alignment vertical="center"/>
    </xf>
    <xf numFmtId="0" fontId="5" fillId="9" borderId="2" xfId="24" applyFont="1" applyFill="1" applyBorder="1" applyAlignment="1">
      <alignment vertical="center"/>
    </xf>
    <xf numFmtId="0" fontId="5" fillId="9" borderId="26" xfId="24" applyFont="1" applyFill="1" applyBorder="1" applyAlignment="1">
      <alignment vertical="center"/>
    </xf>
    <xf numFmtId="0" fontId="5" fillId="9" borderId="35" xfId="24" applyFont="1" applyFill="1" applyBorder="1" applyAlignment="1">
      <alignment vertical="center" wrapText="1"/>
    </xf>
    <xf numFmtId="0" fontId="5" fillId="11" borderId="36" xfId="24" applyFont="1" applyFill="1" applyBorder="1" applyAlignment="1">
      <alignment vertical="center"/>
    </xf>
    <xf numFmtId="0" fontId="5" fillId="9" borderId="36" xfId="24" applyFont="1" applyFill="1" applyBorder="1" applyAlignment="1">
      <alignment vertical="center"/>
    </xf>
    <xf numFmtId="0" fontId="5" fillId="9" borderId="37" xfId="24" applyFont="1" applyFill="1" applyBorder="1" applyAlignment="1">
      <alignment vertical="center"/>
    </xf>
    <xf numFmtId="0" fontId="39" fillId="0" borderId="34" xfId="24" applyFont="1" applyBorder="1" applyAlignment="1">
      <alignment vertical="center"/>
    </xf>
    <xf numFmtId="0" fontId="39" fillId="0" borderId="2" xfId="24" applyFont="1" applyBorder="1" applyAlignment="1">
      <alignment horizontal="right" vertical="center"/>
    </xf>
    <xf numFmtId="0" fontId="5" fillId="0" borderId="2" xfId="24" applyFont="1" applyBorder="1" applyAlignment="1">
      <alignment vertical="center"/>
    </xf>
    <xf numFmtId="0" fontId="40" fillId="0" borderId="26" xfId="24" applyFont="1" applyBorder="1" applyAlignment="1">
      <alignment vertical="center"/>
    </xf>
    <xf numFmtId="0" fontId="41" fillId="0" borderId="22" xfId="24" applyFont="1" applyBorder="1" applyAlignment="1">
      <alignment vertical="center"/>
    </xf>
    <xf numFmtId="167" fontId="41" fillId="0" borderId="0" xfId="25" applyNumberFormat="1" applyFont="1" applyBorder="1" applyAlignment="1">
      <alignment vertical="center"/>
    </xf>
    <xf numFmtId="164" fontId="41" fillId="0" borderId="0" xfId="26" applyNumberFormat="1" applyFont="1" applyBorder="1" applyAlignment="1">
      <alignment vertical="center"/>
    </xf>
    <xf numFmtId="0" fontId="40" fillId="0" borderId="25" xfId="24" applyFont="1" applyBorder="1" applyAlignment="1">
      <alignment vertical="center"/>
    </xf>
    <xf numFmtId="0" fontId="40" fillId="0" borderId="22" xfId="24" applyFont="1" applyBorder="1" applyAlignment="1">
      <alignment vertical="center"/>
    </xf>
    <xf numFmtId="0" fontId="5" fillId="0" borderId="29" xfId="24" applyFont="1" applyBorder="1" applyAlignment="1">
      <alignment vertical="center"/>
    </xf>
    <xf numFmtId="0" fontId="50" fillId="0" borderId="23" xfId="24" applyFont="1" applyBorder="1" applyAlignment="1">
      <alignment vertical="center" wrapText="1"/>
    </xf>
    <xf numFmtId="0" fontId="50" fillId="0" borderId="24" xfId="24" applyFont="1" applyBorder="1" applyAlignment="1">
      <alignment vertical="center"/>
    </xf>
    <xf numFmtId="0" fontId="50" fillId="0" borderId="24" xfId="24" applyFont="1" applyBorder="1" applyAlignment="1">
      <alignment horizontal="center" vertical="center"/>
    </xf>
    <xf numFmtId="0" fontId="50" fillId="0" borderId="24" xfId="24" applyFont="1" applyBorder="1" applyAlignment="1">
      <alignment horizontal="center" vertical="center" wrapText="1"/>
    </xf>
    <xf numFmtId="0" fontId="50" fillId="0" borderId="25" xfId="24" applyFont="1" applyBorder="1" applyAlignment="1">
      <alignment horizontal="center" vertical="center" wrapText="1"/>
    </xf>
    <xf numFmtId="0" fontId="43" fillId="0" borderId="22" xfId="24" applyFont="1" applyBorder="1" applyAlignment="1">
      <alignment vertical="center"/>
    </xf>
    <xf numFmtId="0" fontId="42" fillId="12" borderId="38" xfId="24" applyFont="1" applyFill="1" applyBorder="1" applyAlignment="1">
      <alignment vertical="center"/>
    </xf>
    <xf numFmtId="2" fontId="43" fillId="0" borderId="0" xfId="25" applyNumberFormat="1" applyFont="1" applyBorder="1" applyAlignment="1">
      <alignment horizontal="center" vertical="center"/>
    </xf>
    <xf numFmtId="10" fontId="43" fillId="0" borderId="0" xfId="25" applyNumberFormat="1" applyFont="1" applyBorder="1" applyAlignment="1">
      <alignment horizontal="center" vertical="center"/>
    </xf>
    <xf numFmtId="2" fontId="43" fillId="0" borderId="0" xfId="26" applyNumberFormat="1" applyFont="1" applyBorder="1" applyAlignment="1">
      <alignment horizontal="center" vertical="center"/>
    </xf>
    <xf numFmtId="167" fontId="43" fillId="0" borderId="0" xfId="24" applyNumberFormat="1" applyFont="1" applyAlignment="1">
      <alignment horizontal="center" vertical="center"/>
    </xf>
    <xf numFmtId="0" fontId="43" fillId="0" borderId="25" xfId="24" applyFont="1" applyBorder="1" applyAlignment="1">
      <alignment horizontal="center" vertical="center"/>
    </xf>
    <xf numFmtId="0" fontId="43" fillId="12" borderId="39" xfId="24" applyFont="1" applyFill="1" applyBorder="1" applyAlignment="1">
      <alignment vertical="center"/>
    </xf>
    <xf numFmtId="0" fontId="43" fillId="0" borderId="0" xfId="24" applyFont="1" applyAlignment="1">
      <alignment horizontal="left" vertical="center"/>
    </xf>
    <xf numFmtId="167" fontId="43" fillId="0" borderId="0" xfId="25" applyNumberFormat="1" applyFont="1" applyBorder="1" applyAlignment="1">
      <alignment vertical="center"/>
    </xf>
    <xf numFmtId="2" fontId="43" fillId="0" borderId="0" xfId="24" applyNumberFormat="1" applyFont="1" applyAlignment="1">
      <alignment vertical="center"/>
    </xf>
    <xf numFmtId="167" fontId="43" fillId="0" borderId="2" xfId="24" applyNumberFormat="1" applyFont="1" applyBorder="1" applyAlignment="1">
      <alignment vertical="center"/>
    </xf>
    <xf numFmtId="0" fontId="43" fillId="0" borderId="25" xfId="24" applyFont="1" applyBorder="1" applyAlignment="1">
      <alignment vertical="center"/>
    </xf>
    <xf numFmtId="0" fontId="50" fillId="0" borderId="0" xfId="24" applyFont="1" applyAlignment="1">
      <alignment vertical="center"/>
    </xf>
    <xf numFmtId="167" fontId="43" fillId="0" borderId="0" xfId="24" applyNumberFormat="1" applyFont="1" applyAlignment="1">
      <alignment vertical="center"/>
    </xf>
    <xf numFmtId="0" fontId="51" fillId="0" borderId="0" xfId="24" applyFont="1" applyAlignment="1">
      <alignment horizontal="left" vertical="center"/>
    </xf>
    <xf numFmtId="0" fontId="43" fillId="0" borderId="0" xfId="24" applyFont="1" applyAlignment="1">
      <alignment vertical="center"/>
    </xf>
    <xf numFmtId="0" fontId="43" fillId="0" borderId="2" xfId="24" applyFont="1" applyBorder="1" applyAlignment="1">
      <alignment vertical="center"/>
    </xf>
    <xf numFmtId="167" fontId="43" fillId="0" borderId="2" xfId="25" applyNumberFormat="1" applyFont="1" applyBorder="1" applyAlignment="1">
      <alignment vertical="center"/>
    </xf>
    <xf numFmtId="0" fontId="43" fillId="0" borderId="27" xfId="24" applyFont="1" applyBorder="1" applyAlignment="1">
      <alignment vertical="center"/>
    </xf>
    <xf numFmtId="167" fontId="43" fillId="0" borderId="27" xfId="24" applyNumberFormat="1" applyFont="1" applyBorder="1" applyAlignment="1">
      <alignment vertical="center"/>
    </xf>
    <xf numFmtId="167" fontId="43" fillId="0" borderId="27" xfId="25" applyNumberFormat="1" applyFont="1" applyBorder="1" applyAlignment="1">
      <alignment vertical="center"/>
    </xf>
    <xf numFmtId="167" fontId="43" fillId="0" borderId="7" xfId="24" applyNumberFormat="1" applyFont="1" applyBorder="1" applyAlignment="1">
      <alignment vertical="center"/>
    </xf>
    <xf numFmtId="0" fontId="43" fillId="0" borderId="28" xfId="24" applyFont="1" applyBorder="1" applyAlignment="1">
      <alignment vertical="center"/>
    </xf>
    <xf numFmtId="0" fontId="43" fillId="0" borderId="6" xfId="24" applyFont="1" applyBorder="1" applyAlignment="1">
      <alignment vertical="center"/>
    </xf>
    <xf numFmtId="167" fontId="43" fillId="0" borderId="6" xfId="24" applyNumberFormat="1" applyFont="1" applyBorder="1" applyAlignment="1">
      <alignment vertical="center"/>
    </xf>
    <xf numFmtId="0" fontId="43" fillId="0" borderId="29" xfId="24" applyFont="1" applyBorder="1" applyAlignment="1">
      <alignment vertical="center"/>
    </xf>
    <xf numFmtId="10" fontId="5" fillId="0" borderId="0" xfId="26" applyNumberFormat="1" applyFont="1" applyAlignment="1">
      <alignment vertical="center"/>
    </xf>
    <xf numFmtId="10" fontId="5" fillId="0" borderId="0" xfId="24" applyNumberFormat="1" applyFont="1" applyAlignment="1">
      <alignment vertical="center"/>
    </xf>
    <xf numFmtId="0" fontId="45" fillId="9" borderId="22" xfId="24" applyFont="1" applyFill="1" applyBorder="1" applyAlignment="1">
      <alignment vertical="center"/>
    </xf>
    <xf numFmtId="10" fontId="47" fillId="9" borderId="0" xfId="26" applyNumberFormat="1" applyFont="1" applyFill="1" applyBorder="1" applyAlignment="1" applyProtection="1">
      <alignment vertical="center"/>
      <protection locked="0"/>
    </xf>
    <xf numFmtId="0" fontId="5" fillId="9" borderId="0" xfId="24" applyFont="1" applyFill="1" applyAlignment="1">
      <alignment vertical="center"/>
    </xf>
    <xf numFmtId="0" fontId="5" fillId="9" borderId="25" xfId="24" applyFont="1" applyFill="1" applyBorder="1" applyAlignment="1">
      <alignment vertical="center"/>
    </xf>
    <xf numFmtId="0" fontId="52" fillId="9" borderId="22" xfId="24" applyFont="1" applyFill="1" applyBorder="1"/>
    <xf numFmtId="10" fontId="52" fillId="9" borderId="0" xfId="26" applyNumberFormat="1" applyFont="1" applyFill="1" applyBorder="1" applyAlignment="1" applyProtection="1">
      <protection locked="0"/>
    </xf>
    <xf numFmtId="0" fontId="5" fillId="9" borderId="0" xfId="24" applyFont="1" applyFill="1"/>
    <xf numFmtId="0" fontId="5" fillId="9" borderId="25" xfId="24" applyFont="1" applyFill="1" applyBorder="1"/>
    <xf numFmtId="0" fontId="5" fillId="0" borderId="0" xfId="24" applyFont="1"/>
    <xf numFmtId="0" fontId="46" fillId="9" borderId="22" xfId="24" applyFont="1" applyFill="1" applyBorder="1" applyAlignment="1">
      <alignment horizontal="left" vertical="center"/>
    </xf>
    <xf numFmtId="0" fontId="40" fillId="9" borderId="0" xfId="24" applyFont="1" applyFill="1" applyAlignment="1">
      <alignment vertical="center"/>
    </xf>
    <xf numFmtId="0" fontId="46" fillId="9" borderId="0" xfId="24" applyFont="1" applyFill="1" applyAlignment="1">
      <alignment horizontal="left" vertical="center"/>
    </xf>
    <xf numFmtId="0" fontId="46" fillId="9" borderId="0" xfId="24" applyFont="1" applyFill="1" applyAlignment="1">
      <alignment horizontal="center" vertical="center" wrapText="1"/>
    </xf>
    <xf numFmtId="0" fontId="40" fillId="9" borderId="25" xfId="24" applyFont="1" applyFill="1" applyBorder="1" applyAlignment="1">
      <alignment vertical="center"/>
    </xf>
    <xf numFmtId="0" fontId="5" fillId="0" borderId="22" xfId="24" applyFont="1" applyBorder="1" applyAlignment="1">
      <alignment vertical="center"/>
    </xf>
    <xf numFmtId="0" fontId="53" fillId="0" borderId="0" xfId="24" applyFont="1" applyAlignment="1">
      <alignment vertical="center"/>
    </xf>
    <xf numFmtId="0" fontId="53" fillId="0" borderId="22" xfId="24" applyFont="1" applyBorder="1" applyAlignment="1">
      <alignment vertical="center"/>
    </xf>
    <xf numFmtId="0" fontId="53" fillId="0" borderId="28" xfId="24" applyFont="1" applyBorder="1" applyAlignment="1">
      <alignment vertical="center"/>
    </xf>
    <xf numFmtId="0" fontId="5" fillId="0" borderId="6" xfId="24" applyFont="1" applyBorder="1" applyAlignment="1">
      <alignment vertical="center"/>
    </xf>
    <xf numFmtId="0" fontId="5" fillId="0" borderId="0" xfId="27"/>
    <xf numFmtId="0" fontId="5" fillId="0" borderId="22" xfId="27" applyBorder="1"/>
    <xf numFmtId="0" fontId="5" fillId="0" borderId="25" xfId="27" applyBorder="1"/>
    <xf numFmtId="0" fontId="44" fillId="0" borderId="22" xfId="27" applyFont="1" applyBorder="1"/>
    <xf numFmtId="0" fontId="44" fillId="0" borderId="0" xfId="27" applyFont="1"/>
    <xf numFmtId="14" fontId="5" fillId="0" borderId="0" xfId="27" applyNumberFormat="1"/>
    <xf numFmtId="167" fontId="5" fillId="0" borderId="0" xfId="28" applyNumberFormat="1" applyBorder="1" applyAlignment="1">
      <alignment horizontal="right"/>
    </xf>
    <xf numFmtId="164" fontId="0" fillId="0" borderId="0" xfId="26" applyNumberFormat="1" applyFont="1" applyBorder="1" applyAlignment="1">
      <alignment horizontal="right"/>
    </xf>
    <xf numFmtId="0" fontId="5" fillId="0" borderId="0" xfId="24" applyFont="1" applyAlignment="1">
      <alignment horizontal="center" wrapText="1"/>
    </xf>
    <xf numFmtId="49" fontId="57" fillId="0" borderId="0" xfId="27" applyNumberFormat="1" applyFont="1" applyAlignment="1">
      <alignment horizontal="center"/>
    </xf>
    <xf numFmtId="0" fontId="58" fillId="0" borderId="0" xfId="27" applyFont="1"/>
    <xf numFmtId="0" fontId="57" fillId="0" borderId="0" xfId="27" applyFont="1"/>
    <xf numFmtId="0" fontId="44" fillId="0" borderId="34" xfId="27" applyFont="1" applyBorder="1"/>
    <xf numFmtId="0" fontId="5" fillId="0" borderId="2" xfId="27" applyBorder="1" applyAlignment="1">
      <alignment horizontal="center"/>
    </xf>
    <xf numFmtId="0" fontId="5" fillId="0" borderId="2" xfId="27" applyBorder="1"/>
    <xf numFmtId="0" fontId="5" fillId="0" borderId="26" xfId="27" applyBorder="1"/>
    <xf numFmtId="0" fontId="5" fillId="0" borderId="3" xfId="27" applyBorder="1" applyAlignment="1">
      <alignment horizontal="center"/>
    </xf>
    <xf numFmtId="0" fontId="5" fillId="0" borderId="3" xfId="27" applyBorder="1"/>
    <xf numFmtId="0" fontId="5" fillId="0" borderId="40" xfId="27" applyBorder="1"/>
    <xf numFmtId="0" fontId="44" fillId="0" borderId="41" xfId="27" applyFont="1" applyBorder="1"/>
    <xf numFmtId="0" fontId="44" fillId="0" borderId="41" xfId="27" applyFont="1" applyBorder="1" applyAlignment="1">
      <alignment wrapText="1"/>
    </xf>
    <xf numFmtId="0" fontId="57" fillId="0" borderId="0" xfId="27" applyFont="1" applyAlignment="1">
      <alignment horizontal="center"/>
    </xf>
    <xf numFmtId="49" fontId="5" fillId="0" borderId="2" xfId="27" applyNumberFormat="1" applyBorder="1" applyAlignment="1">
      <alignment horizontal="center"/>
    </xf>
    <xf numFmtId="0" fontId="5" fillId="0" borderId="42" xfId="27" applyBorder="1"/>
    <xf numFmtId="0" fontId="58" fillId="0" borderId="43" xfId="27" applyFont="1" applyBorder="1" applyAlignment="1">
      <alignment horizontal="center"/>
    </xf>
    <xf numFmtId="0" fontId="5" fillId="0" borderId="43" xfId="27" applyBorder="1"/>
    <xf numFmtId="0" fontId="5" fillId="0" borderId="44" xfId="27" applyBorder="1"/>
    <xf numFmtId="0" fontId="5" fillId="0" borderId="0" xfId="27" applyAlignment="1">
      <alignment horizontal="center" wrapText="1"/>
    </xf>
    <xf numFmtId="167" fontId="5" fillId="0" borderId="0" xfId="28" applyNumberFormat="1" applyBorder="1" applyAlignment="1">
      <alignment horizontal="center"/>
    </xf>
    <xf numFmtId="0" fontId="5" fillId="0" borderId="34" xfId="27" applyBorder="1"/>
    <xf numFmtId="0" fontId="5" fillId="0" borderId="2" xfId="27" applyBorder="1" applyAlignment="1">
      <alignment horizontal="center" wrapText="1"/>
    </xf>
    <xf numFmtId="167" fontId="5" fillId="0" borderId="2" xfId="28" applyNumberFormat="1" applyBorder="1" applyAlignment="1">
      <alignment horizontal="center"/>
    </xf>
    <xf numFmtId="0" fontId="58" fillId="0" borderId="0" xfId="27" applyFont="1" applyAlignment="1">
      <alignment horizontal="center"/>
    </xf>
    <xf numFmtId="0" fontId="16" fillId="0" borderId="14" xfId="2" applyFont="1" applyFill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16" fillId="0" borderId="4" xfId="2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0" fontId="16" fillId="0" borderId="1" xfId="2" applyFont="1" applyFill="1" applyBorder="1" applyAlignment="1" applyProtection="1">
      <alignment horizontal="center" vertical="center"/>
      <protection locked="0"/>
    </xf>
    <xf numFmtId="0" fontId="16" fillId="0" borderId="11" xfId="2" applyFont="1" applyFill="1" applyBorder="1" applyAlignment="1" applyProtection="1">
      <alignment horizontal="center" vertical="center"/>
      <protection locked="0"/>
    </xf>
    <xf numFmtId="0" fontId="16" fillId="0" borderId="10" xfId="2" applyFont="1" applyFill="1" applyBorder="1" applyAlignment="1" applyProtection="1">
      <alignment horizontal="center" vertical="center"/>
      <protection locked="0"/>
    </xf>
    <xf numFmtId="0" fontId="16" fillId="0" borderId="12" xfId="2" applyFont="1" applyFill="1" applyBorder="1" applyAlignment="1" applyProtection="1">
      <alignment horizontal="center" vertical="center"/>
      <protection locked="0"/>
    </xf>
    <xf numFmtId="0" fontId="16" fillId="0" borderId="9" xfId="2" applyFont="1" applyFill="1" applyBorder="1" applyAlignment="1" applyProtection="1">
      <alignment horizontal="left" vertical="center"/>
      <protection locked="0"/>
    </xf>
    <xf numFmtId="0" fontId="16" fillId="0" borderId="10" xfId="2" applyFont="1" applyFill="1" applyBorder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horizontal="center" vertical="center"/>
      <protection locked="0"/>
    </xf>
    <xf numFmtId="3" fontId="38" fillId="0" borderId="0" xfId="0" applyNumberFormat="1" applyFont="1" applyAlignment="1" applyProtection="1">
      <alignment horizontal="center" vertical="center"/>
      <protection locked="0"/>
    </xf>
    <xf numFmtId="0" fontId="34" fillId="0" borderId="10" xfId="2" applyFont="1" applyFill="1" applyBorder="1" applyAlignment="1" applyProtection="1">
      <alignment horizontal="center" vertical="center"/>
      <protection locked="0"/>
    </xf>
    <xf numFmtId="0" fontId="34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40" fillId="11" borderId="24" xfId="24" applyFont="1" applyFill="1" applyBorder="1" applyAlignment="1">
      <alignment horizontal="center" vertical="center"/>
    </xf>
    <xf numFmtId="0" fontId="39" fillId="0" borderId="23" xfId="27" applyFont="1" applyBorder="1" applyAlignment="1">
      <alignment horizontal="center"/>
    </xf>
    <xf numFmtId="0" fontId="39" fillId="0" borderId="24" xfId="27" applyFont="1" applyBorder="1" applyAlignment="1">
      <alignment horizontal="center"/>
    </xf>
    <xf numFmtId="0" fontId="39" fillId="0" borderId="30" xfId="27" applyFont="1" applyBorder="1" applyAlignment="1">
      <alignment horizontal="center"/>
    </xf>
    <xf numFmtId="0" fontId="5" fillId="0" borderId="42" xfId="27" applyBorder="1" applyAlignment="1">
      <alignment horizontal="left" vertical="top"/>
    </xf>
    <xf numFmtId="0" fontId="5" fillId="0" borderId="43" xfId="27" applyBorder="1" applyAlignment="1">
      <alignment horizontal="left" vertical="top"/>
    </xf>
    <xf numFmtId="0" fontId="5" fillId="0" borderId="44" xfId="27" applyBorder="1" applyAlignment="1">
      <alignment horizontal="left" vertical="top"/>
    </xf>
    <xf numFmtId="0" fontId="5" fillId="0" borderId="22" xfId="27" applyBorder="1" applyAlignment="1">
      <alignment horizontal="left" vertical="top"/>
    </xf>
    <xf numFmtId="0" fontId="5" fillId="0" borderId="0" xfId="27" applyAlignment="1">
      <alignment horizontal="left" vertical="top"/>
    </xf>
    <xf numFmtId="0" fontId="5" fillId="0" borderId="25" xfId="27" applyBorder="1" applyAlignment="1">
      <alignment horizontal="left" vertical="top"/>
    </xf>
    <xf numFmtId="0" fontId="5" fillId="0" borderId="28" xfId="27" applyBorder="1" applyAlignment="1">
      <alignment horizontal="left" vertical="top"/>
    </xf>
    <xf numFmtId="0" fontId="5" fillId="0" borderId="6" xfId="27" applyBorder="1" applyAlignment="1">
      <alignment horizontal="left" vertical="top"/>
    </xf>
    <xf numFmtId="0" fontId="5" fillId="0" borderId="29" xfId="27" applyBorder="1" applyAlignment="1">
      <alignment horizontal="left" vertical="top"/>
    </xf>
  </cellXfs>
  <cellStyles count="29">
    <cellStyle name="20% - Accent1" xfId="3" builtinId="30"/>
    <cellStyle name="20% - Accent1 2" xfId="5" xr:uid="{00000000-0005-0000-0000-000001000000}"/>
    <cellStyle name="20% - Accent1 2 2" xfId="17" xr:uid="{00000000-0005-0000-0000-000001000000}"/>
    <cellStyle name="20% - Accent1 3" xfId="14" xr:uid="{00000000-0005-0000-0000-000038000000}"/>
    <cellStyle name="40% - Accent1" xfId="4" builtinId="31"/>
    <cellStyle name="40% - Accent1 2" xfId="7" xr:uid="{00000000-0005-0000-0000-000003000000}"/>
    <cellStyle name="40% - Accent1 2 2" xfId="19" xr:uid="{00000000-0005-0000-0000-000003000000}"/>
    <cellStyle name="40% - Accent1 3" xfId="16" xr:uid="{00000000-0005-0000-0000-00003A000000}"/>
    <cellStyle name="40% - Accent5 2" xfId="6" xr:uid="{00000000-0005-0000-0000-000005000000}"/>
    <cellStyle name="40% - Accent5 2 2" xfId="18" xr:uid="{00000000-0005-0000-0000-000005000000}"/>
    <cellStyle name="40% - Accent5 3" xfId="15" xr:uid="{00000000-0005-0000-0000-00003C000000}"/>
    <cellStyle name="Comma" xfId="22" builtinId="3"/>
    <cellStyle name="Comma 2" xfId="13" xr:uid="{00000000-0005-0000-0000-000006000000}"/>
    <cellStyle name="Comma 2 2" xfId="25" xr:uid="{CC70F363-7DCF-4625-9ACC-9E2F784E05FF}"/>
    <cellStyle name="Comma 3" xfId="11" xr:uid="{00000000-0005-0000-0000-000007000000}"/>
    <cellStyle name="Comma 3 2" xfId="21" xr:uid="{00000000-0005-0000-0000-000007000000}"/>
    <cellStyle name="Comma 4" xfId="28" xr:uid="{6024FE55-FFC1-4A48-B194-23A5F602132E}"/>
    <cellStyle name="Currency" xfId="23" builtinId="4"/>
    <cellStyle name="Followed Hyperlink" xfId="9" builtinId="9" hidden="1"/>
    <cellStyle name="Heading 2" xfId="2" builtinId="17"/>
    <cellStyle name="Hyperlink" xfId="8" builtinId="8" hidden="1"/>
    <cellStyle name="Normal" xfId="0" builtinId="0"/>
    <cellStyle name="Normal 2" xfId="12" xr:uid="{00000000-0005-0000-0000-00000C000000}"/>
    <cellStyle name="Normal 3" xfId="10" xr:uid="{00000000-0005-0000-0000-00000D000000}"/>
    <cellStyle name="Normal 3 2" xfId="20" xr:uid="{00000000-0005-0000-0000-00000D000000}"/>
    <cellStyle name="Normal 4" xfId="24" xr:uid="{2F6A17B5-9845-49C0-81C0-FF1EA5CCD55B}"/>
    <cellStyle name="Normal 4 2" xfId="27" xr:uid="{023D38B4-DF7F-496D-A6E3-C49255207A56}"/>
    <cellStyle name="Percent" xfId="1" builtinId="5"/>
    <cellStyle name="Percent 2" xfId="26" xr:uid="{6CC74BBC-0CDD-4588-A654-194B211C9CB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9525</xdr:rowOff>
    </xdr:from>
    <xdr:to>
      <xdr:col>1</xdr:col>
      <xdr:colOff>1351914</xdr:colOff>
      <xdr:row>5</xdr:row>
      <xdr:rowOff>174948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</a:blip>
        <a:stretch>
          <a:fillRect/>
        </a:stretch>
      </xdr:blipFill>
      <xdr:spPr>
        <a:xfrm>
          <a:off x="123824" y="9525"/>
          <a:ext cx="2752725" cy="11579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1</xdr:row>
          <xdr:rowOff>190500</xdr:rowOff>
        </xdr:from>
        <xdr:to>
          <xdr:col>11</xdr:col>
          <xdr:colOff>563880</xdr:colOff>
          <xdr:row>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1</xdr:row>
          <xdr:rowOff>190500</xdr:rowOff>
        </xdr:from>
        <xdr:to>
          <xdr:col>13</xdr:col>
          <xdr:colOff>152400</xdr:colOff>
          <xdr:row>3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5</xdr:row>
          <xdr:rowOff>175260</xdr:rowOff>
        </xdr:from>
        <xdr:to>
          <xdr:col>1</xdr:col>
          <xdr:colOff>617220</xdr:colOff>
          <xdr:row>7</xdr:row>
          <xdr:rowOff>7620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1371600</xdr:colOff>
          <xdr:row>5</xdr:row>
          <xdr:rowOff>175260</xdr:rowOff>
        </xdr:from>
        <xdr:to>
          <xdr:col>3</xdr:col>
          <xdr:colOff>45720</xdr:colOff>
          <xdr:row>7</xdr:row>
          <xdr:rowOff>7620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861060</xdr:colOff>
          <xdr:row>5</xdr:row>
          <xdr:rowOff>182880</xdr:rowOff>
        </xdr:from>
        <xdr:to>
          <xdr:col>3</xdr:col>
          <xdr:colOff>1165860</xdr:colOff>
          <xdr:row>7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655320</xdr:colOff>
          <xdr:row>5</xdr:row>
          <xdr:rowOff>182880</xdr:rowOff>
        </xdr:from>
        <xdr:to>
          <xdr:col>5</xdr:col>
          <xdr:colOff>45720</xdr:colOff>
          <xdr:row>7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5</xdr:row>
          <xdr:rowOff>175260</xdr:rowOff>
        </xdr:from>
        <xdr:to>
          <xdr:col>6</xdr:col>
          <xdr:colOff>45720</xdr:colOff>
          <xdr:row>7</xdr:row>
          <xdr:rowOff>7620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14</xdr:row>
          <xdr:rowOff>182880</xdr:rowOff>
        </xdr:from>
        <xdr:to>
          <xdr:col>3</xdr:col>
          <xdr:colOff>541020</xdr:colOff>
          <xdr:row>16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14</xdr:row>
          <xdr:rowOff>175260</xdr:rowOff>
        </xdr:from>
        <xdr:to>
          <xdr:col>4</xdr:col>
          <xdr:colOff>502920</xdr:colOff>
          <xdr:row>16</xdr:row>
          <xdr:rowOff>7620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15</xdr:row>
          <xdr:rowOff>182880</xdr:rowOff>
        </xdr:from>
        <xdr:to>
          <xdr:col>1</xdr:col>
          <xdr:colOff>541020</xdr:colOff>
          <xdr:row>17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15</xdr:row>
          <xdr:rowOff>175260</xdr:rowOff>
        </xdr:from>
        <xdr:to>
          <xdr:col>2</xdr:col>
          <xdr:colOff>502920</xdr:colOff>
          <xdr:row>17</xdr:row>
          <xdr:rowOff>7620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18</xdr:row>
          <xdr:rowOff>182880</xdr:rowOff>
        </xdr:from>
        <xdr:to>
          <xdr:col>4</xdr:col>
          <xdr:colOff>541020</xdr:colOff>
          <xdr:row>20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175260</xdr:rowOff>
        </xdr:from>
        <xdr:to>
          <xdr:col>5</xdr:col>
          <xdr:colOff>502920</xdr:colOff>
          <xdr:row>20</xdr:row>
          <xdr:rowOff>7620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5</xdr:row>
          <xdr:rowOff>175260</xdr:rowOff>
        </xdr:from>
        <xdr:to>
          <xdr:col>1</xdr:col>
          <xdr:colOff>746760</xdr:colOff>
          <xdr:row>7</xdr:row>
          <xdr:rowOff>22860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5</xdr:row>
          <xdr:rowOff>175260</xdr:rowOff>
        </xdr:from>
        <xdr:to>
          <xdr:col>4</xdr:col>
          <xdr:colOff>822960</xdr:colOff>
          <xdr:row>7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5</xdr:row>
          <xdr:rowOff>160020</xdr:rowOff>
        </xdr:from>
        <xdr:to>
          <xdr:col>7</xdr:col>
          <xdr:colOff>0</xdr:colOff>
          <xdr:row>7</xdr:row>
          <xdr:rowOff>22860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441960</xdr:colOff>
          <xdr:row>5</xdr:row>
          <xdr:rowOff>152400</xdr:rowOff>
        </xdr:from>
        <xdr:to>
          <xdr:col>1</xdr:col>
          <xdr:colOff>746760</xdr:colOff>
          <xdr:row>7</xdr:row>
          <xdr:rowOff>60960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5</xdr:row>
          <xdr:rowOff>160020</xdr:rowOff>
        </xdr:from>
        <xdr:to>
          <xdr:col>2</xdr:col>
          <xdr:colOff>502920</xdr:colOff>
          <xdr:row>7</xdr:row>
          <xdr:rowOff>22860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160020</xdr:rowOff>
        </xdr:from>
        <xdr:to>
          <xdr:col>3</xdr:col>
          <xdr:colOff>571500</xdr:colOff>
          <xdr:row>7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5</xdr:row>
          <xdr:rowOff>175260</xdr:rowOff>
        </xdr:from>
        <xdr:to>
          <xdr:col>4</xdr:col>
          <xdr:colOff>822960</xdr:colOff>
          <xdr:row>7</xdr:row>
          <xdr:rowOff>22860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480060</xdr:colOff>
          <xdr:row>5</xdr:row>
          <xdr:rowOff>160020</xdr:rowOff>
        </xdr:from>
        <xdr:to>
          <xdr:col>7</xdr:col>
          <xdr:colOff>0</xdr:colOff>
          <xdr:row>7</xdr:row>
          <xdr:rowOff>22860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99060</xdr:rowOff>
        </xdr:from>
        <xdr:to>
          <xdr:col>3</xdr:col>
          <xdr:colOff>495300</xdr:colOff>
          <xdr:row>14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99060</xdr:rowOff>
        </xdr:from>
        <xdr:to>
          <xdr:col>3</xdr:col>
          <xdr:colOff>495300</xdr:colOff>
          <xdr:row>15</xdr:row>
          <xdr:rowOff>60960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16</xdr:row>
          <xdr:rowOff>114300</xdr:rowOff>
        </xdr:from>
        <xdr:to>
          <xdr:col>3</xdr:col>
          <xdr:colOff>449580</xdr:colOff>
          <xdr:row>17</xdr:row>
          <xdr:rowOff>45720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17</xdr:row>
          <xdr:rowOff>99060</xdr:rowOff>
        </xdr:from>
        <xdr:to>
          <xdr:col>3</xdr:col>
          <xdr:colOff>480060</xdr:colOff>
          <xdr:row>19</xdr:row>
          <xdr:rowOff>60960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4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42</xdr:row>
          <xdr:rowOff>137160</xdr:rowOff>
        </xdr:from>
        <xdr:to>
          <xdr:col>0</xdr:col>
          <xdr:colOff>1143000</xdr:colOff>
          <xdr:row>44</xdr:row>
          <xdr:rowOff>30480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44</xdr:row>
          <xdr:rowOff>121920</xdr:rowOff>
        </xdr:from>
        <xdr:to>
          <xdr:col>0</xdr:col>
          <xdr:colOff>1104900</xdr:colOff>
          <xdr:row>46</xdr:row>
          <xdr:rowOff>76200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14</xdr:row>
          <xdr:rowOff>114300</xdr:rowOff>
        </xdr:from>
        <xdr:to>
          <xdr:col>3</xdr:col>
          <xdr:colOff>495300</xdr:colOff>
          <xdr:row>16</xdr:row>
          <xdr:rowOff>60960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i\a%20lab%20@%20Columbia\Budget%202017%20Columbia\Z:\Research%20Administration\Grant%20Proposal%20by%20PI\Rook\Sub%20to%20Wistar%20HDAC&amp;CTCL%2011-12-08\PHS%20398%20wistar%20per%20aw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DI%20Nutley%20Campus/CDI%20Admin/Administative%20Info/Templates/Award%20Set-ups/New%20Award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1"/>
      <sheetName val="Entire budget period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hecklist"/>
      <sheetName val="Sheet1"/>
    </sheetNames>
    <sheetDataSet>
      <sheetData sheetId="0">
        <row r="1">
          <cell r="A1" t="str">
            <v>Project ID</v>
          </cell>
        </row>
        <row r="2">
          <cell r="A2" t="str">
            <v>PI Name</v>
          </cell>
        </row>
        <row r="3">
          <cell r="A3" t="str">
            <v>Project Title</v>
          </cell>
        </row>
        <row r="4">
          <cell r="A4" t="str">
            <v>Project Dates</v>
          </cell>
        </row>
        <row r="5">
          <cell r="A5" t="str">
            <v>HMH Sponsor</v>
          </cell>
          <cell r="C5" t="str">
            <v>PTE Sponsor</v>
          </cell>
        </row>
        <row r="6">
          <cell r="A6" t="str">
            <v>HMH Sponsor #</v>
          </cell>
          <cell r="C6" t="str">
            <v>PTE Sponsor #</v>
          </cell>
        </row>
        <row r="7">
          <cell r="A7" t="str">
            <v>Award Type</v>
          </cell>
        </row>
        <row r="12">
          <cell r="B12" t="str">
            <v>Start Date</v>
          </cell>
          <cell r="C12" t="str">
            <v>End Date</v>
          </cell>
          <cell r="F12" t="str">
            <v>IC Rate</v>
          </cell>
        </row>
        <row r="40">
          <cell r="B40" t="str">
            <v>TOTAL AWARD</v>
          </cell>
        </row>
        <row r="46">
          <cell r="B46" t="str">
            <v>Name</v>
          </cell>
          <cell r="C46" t="str">
            <v>Amount</v>
          </cell>
        </row>
        <row r="47">
          <cell r="A47" t="str">
            <v>Subaward#1</v>
          </cell>
        </row>
        <row r="48">
          <cell r="A48" t="str">
            <v>Subaward#2</v>
          </cell>
        </row>
        <row r="49">
          <cell r="A49" t="str">
            <v>Subaward#3</v>
          </cell>
        </row>
        <row r="50">
          <cell r="A50" t="str">
            <v>Subaward#4</v>
          </cell>
        </row>
        <row r="51">
          <cell r="A51" t="str">
            <v>Subaward#5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1"/>
  <sheetViews>
    <sheetView showGridLines="0" zoomScaleNormal="100" zoomScaleSheetLayoutView="90" zoomScalePageLayoutView="80" workbookViewId="0">
      <selection activeCell="G37" sqref="G37"/>
    </sheetView>
  </sheetViews>
  <sheetFormatPr defaultColWidth="18.44140625" defaultRowHeight="10.8" outlineLevelRow="1" outlineLevelCol="1"/>
  <cols>
    <col min="1" max="1" width="22.44140625" style="22" customWidth="1"/>
    <col min="2" max="2" width="30" style="22" customWidth="1"/>
    <col min="3" max="3" width="4.44140625" style="5" bestFit="1" customWidth="1"/>
    <col min="4" max="4" width="9.88671875" style="4" bestFit="1" customWidth="1"/>
    <col min="5" max="5" width="9.6640625" style="4" customWidth="1"/>
    <col min="6" max="6" width="13.5546875" style="4" bestFit="1" customWidth="1"/>
    <col min="7" max="7" width="6" style="5" bestFit="1" customWidth="1"/>
    <col min="8" max="8" width="9.88671875" style="4" bestFit="1" customWidth="1"/>
    <col min="9" max="9" width="8.5546875" style="4" bestFit="1" customWidth="1"/>
    <col min="10" max="10" width="11.5546875" style="4" bestFit="1" customWidth="1"/>
    <col min="11" max="11" width="7.33203125" style="5" customWidth="1"/>
    <col min="12" max="12" width="9.88671875" style="4" bestFit="1" customWidth="1"/>
    <col min="13" max="13" width="8.5546875" style="4" bestFit="1" customWidth="1"/>
    <col min="14" max="14" width="10.109375" style="4" bestFit="1" customWidth="1"/>
    <col min="15" max="15" width="6" style="5" bestFit="1" customWidth="1"/>
    <col min="16" max="16" width="9.88671875" style="4" bestFit="1" customWidth="1"/>
    <col min="17" max="17" width="8.5546875" style="4" bestFit="1" customWidth="1"/>
    <col min="18" max="18" width="10.109375" style="4" bestFit="1" customWidth="1"/>
    <col min="19" max="19" width="5.88671875" style="5" customWidth="1"/>
    <col min="20" max="20" width="9.6640625" style="4" customWidth="1"/>
    <col min="21" max="21" width="8.44140625" style="4" customWidth="1"/>
    <col min="22" max="22" width="10" style="4" customWidth="1"/>
    <col min="23" max="23" width="26.6640625" style="8" customWidth="1"/>
    <col min="24" max="24" width="2.6640625" style="8" customWidth="1"/>
    <col min="25" max="25" width="9.88671875" style="4" customWidth="1" outlineLevel="1"/>
    <col min="26" max="26" width="10.88671875" style="5" customWidth="1" outlineLevel="1"/>
    <col min="27" max="27" width="9.88671875" style="4" customWidth="1" outlineLevel="1"/>
    <col min="28" max="28" width="9.109375" style="5" customWidth="1" outlineLevel="1"/>
    <col min="29" max="29" width="9.88671875" style="5" customWidth="1" outlineLevel="1"/>
    <col min="30" max="30" width="9" style="5" customWidth="1" outlineLevel="1"/>
    <col min="31" max="31" width="9.5546875" style="5" customWidth="1" outlineLevel="1"/>
    <col min="32" max="32" width="8.6640625" style="5" customWidth="1" outlineLevel="1"/>
    <col min="33" max="33" width="9.5546875" style="5" customWidth="1" outlineLevel="1"/>
    <col min="34" max="34" width="8.6640625" style="5" customWidth="1" outlineLevel="1"/>
    <col min="35" max="16384" width="18.44140625" style="9"/>
  </cols>
  <sheetData>
    <row r="1" spans="1:34" ht="15.9" customHeight="1">
      <c r="E1" s="79" t="s">
        <v>77</v>
      </c>
      <c r="F1" s="3"/>
      <c r="G1" s="176"/>
      <c r="H1" s="6"/>
      <c r="I1" s="7"/>
      <c r="K1" s="79" t="s">
        <v>188</v>
      </c>
      <c r="L1" s="3"/>
      <c r="M1" s="10"/>
      <c r="N1" s="7"/>
      <c r="P1" s="6"/>
      <c r="Q1" s="7"/>
      <c r="R1" s="7"/>
      <c r="T1" s="6"/>
      <c r="U1" s="7"/>
      <c r="Y1" s="166" t="s">
        <v>35</v>
      </c>
      <c r="Z1" s="167">
        <v>0.28999999999999998</v>
      </c>
      <c r="AA1" s="154"/>
      <c r="AB1" s="153"/>
      <c r="AC1" s="153"/>
      <c r="AD1" s="153"/>
      <c r="AE1" s="153"/>
      <c r="AF1" s="153"/>
      <c r="AG1" s="153"/>
      <c r="AH1" s="153"/>
    </row>
    <row r="2" spans="1:34" ht="15.9" customHeight="1">
      <c r="E2" s="79" t="s">
        <v>187</v>
      </c>
      <c r="F2" s="3"/>
      <c r="G2" s="150"/>
      <c r="H2" s="10"/>
      <c r="I2" s="10"/>
      <c r="K2" s="79" t="s">
        <v>203</v>
      </c>
      <c r="L2" s="5"/>
      <c r="N2" s="11"/>
      <c r="P2" s="10"/>
      <c r="Q2" s="10"/>
      <c r="R2" s="11"/>
      <c r="T2" s="10"/>
      <c r="U2" s="10"/>
      <c r="Y2" s="166" t="s">
        <v>0</v>
      </c>
      <c r="Z2" s="167">
        <v>0.77100000000000002</v>
      </c>
      <c r="AA2" s="152"/>
      <c r="AB2" s="153"/>
      <c r="AC2" s="153"/>
      <c r="AD2" s="153"/>
      <c r="AE2" s="153"/>
      <c r="AF2" s="153"/>
      <c r="AG2" s="153"/>
      <c r="AH2" s="153"/>
    </row>
    <row r="3" spans="1:34" ht="15.9" customHeight="1">
      <c r="E3" s="80" t="s">
        <v>74</v>
      </c>
      <c r="F3" s="3"/>
      <c r="G3" s="150"/>
      <c r="K3" s="79" t="s">
        <v>199</v>
      </c>
      <c r="L3" s="180" t="s">
        <v>197</v>
      </c>
      <c r="M3" s="97" t="s">
        <v>198</v>
      </c>
      <c r="R3" s="13"/>
      <c r="T3" s="10"/>
      <c r="U3" s="10"/>
      <c r="Y3" s="166" t="s">
        <v>42</v>
      </c>
      <c r="Z3" s="168">
        <v>212100</v>
      </c>
      <c r="AA3" s="152"/>
      <c r="AB3" s="153"/>
      <c r="AC3" s="153"/>
      <c r="AD3" s="153"/>
      <c r="AE3" s="153"/>
      <c r="AF3" s="153"/>
      <c r="AG3" s="153"/>
      <c r="AH3" s="153"/>
    </row>
    <row r="4" spans="1:34" ht="15.9" customHeight="1">
      <c r="E4" s="79" t="s">
        <v>75</v>
      </c>
      <c r="F4" s="3"/>
      <c r="G4" s="12"/>
      <c r="H4" s="10"/>
      <c r="I4" s="10"/>
      <c r="K4" s="79" t="s">
        <v>204</v>
      </c>
      <c r="L4" s="3"/>
      <c r="M4" s="10"/>
      <c r="N4" s="13"/>
      <c r="P4" s="10"/>
      <c r="Q4" s="10"/>
      <c r="R4" s="11"/>
      <c r="T4" s="10"/>
      <c r="U4" s="10"/>
      <c r="V4" s="11"/>
      <c r="Y4" s="155"/>
      <c r="Z4" s="156"/>
      <c r="AA4" s="152"/>
      <c r="AB4" s="153"/>
      <c r="AC4" s="153"/>
      <c r="AD4" s="153"/>
      <c r="AE4" s="153"/>
      <c r="AF4" s="153"/>
      <c r="AG4" s="153"/>
      <c r="AH4" s="153"/>
    </row>
    <row r="5" spans="1:34" ht="15.9" customHeight="1">
      <c r="E5" s="79" t="s">
        <v>76</v>
      </c>
      <c r="F5" s="3"/>
      <c r="G5" s="12"/>
      <c r="H5" s="10"/>
      <c r="I5" s="10"/>
      <c r="M5" s="10"/>
      <c r="N5" s="11"/>
      <c r="P5" s="10"/>
      <c r="Q5" s="10"/>
      <c r="R5" s="11"/>
      <c r="T5" s="10"/>
      <c r="U5" s="10"/>
      <c r="V5" s="11"/>
      <c r="Y5" s="313" t="s">
        <v>93</v>
      </c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ht="15.9" customHeight="1" thickBot="1">
      <c r="A6" s="1"/>
      <c r="B6" s="12"/>
      <c r="C6" s="2"/>
      <c r="D6" s="3"/>
      <c r="E6" s="177" t="s">
        <v>160</v>
      </c>
      <c r="F6" s="12"/>
      <c r="G6" s="2"/>
      <c r="H6" s="10"/>
      <c r="I6" s="10"/>
      <c r="J6" s="11"/>
      <c r="L6" s="10"/>
      <c r="M6" s="10"/>
      <c r="N6" s="11"/>
      <c r="P6" s="10"/>
      <c r="Q6" s="10"/>
      <c r="Y6" s="313"/>
      <c r="Z6" s="313"/>
      <c r="AA6" s="313"/>
      <c r="AB6" s="313"/>
      <c r="AC6" s="313"/>
      <c r="AD6" s="313"/>
      <c r="AE6" s="313"/>
      <c r="AF6" s="313"/>
      <c r="AG6" s="313"/>
      <c r="AH6" s="313"/>
    </row>
    <row r="7" spans="1:34" s="15" customFormat="1" ht="16.8">
      <c r="A7" s="310" t="s">
        <v>19</v>
      </c>
      <c r="B7" s="311"/>
      <c r="C7" s="307" t="s">
        <v>6</v>
      </c>
      <c r="D7" s="308"/>
      <c r="E7" s="308"/>
      <c r="F7" s="309"/>
      <c r="G7" s="307" t="s">
        <v>7</v>
      </c>
      <c r="H7" s="308"/>
      <c r="I7" s="308"/>
      <c r="J7" s="309"/>
      <c r="K7" s="307" t="s">
        <v>8</v>
      </c>
      <c r="L7" s="308"/>
      <c r="M7" s="308"/>
      <c r="N7" s="309"/>
      <c r="O7" s="307" t="s">
        <v>9</v>
      </c>
      <c r="P7" s="308"/>
      <c r="Q7" s="308"/>
      <c r="R7" s="309"/>
      <c r="S7" s="307" t="s">
        <v>10</v>
      </c>
      <c r="T7" s="308"/>
      <c r="U7" s="308"/>
      <c r="V7" s="309"/>
      <c r="W7" s="108" t="s">
        <v>11</v>
      </c>
      <c r="X7" s="14"/>
      <c r="Y7" s="305" t="s">
        <v>1</v>
      </c>
      <c r="Z7" s="305"/>
      <c r="AA7" s="305" t="s">
        <v>2</v>
      </c>
      <c r="AB7" s="305"/>
      <c r="AC7" s="305" t="s">
        <v>3</v>
      </c>
      <c r="AD7" s="305"/>
      <c r="AE7" s="305" t="s">
        <v>4</v>
      </c>
      <c r="AF7" s="305"/>
      <c r="AG7" s="305" t="s">
        <v>5</v>
      </c>
      <c r="AH7" s="305"/>
    </row>
    <row r="8" spans="1:34" s="21" customFormat="1" ht="10.199999999999999" outlineLevel="1">
      <c r="A8" s="109" t="s">
        <v>13</v>
      </c>
      <c r="B8" s="16" t="s">
        <v>12</v>
      </c>
      <c r="C8" s="17" t="s">
        <v>28</v>
      </c>
      <c r="D8" s="18" t="s">
        <v>29</v>
      </c>
      <c r="E8" s="18" t="s">
        <v>36</v>
      </c>
      <c r="F8" s="19" t="s">
        <v>37</v>
      </c>
      <c r="G8" s="17" t="s">
        <v>28</v>
      </c>
      <c r="H8" s="18" t="s">
        <v>29</v>
      </c>
      <c r="I8" s="18" t="s">
        <v>36</v>
      </c>
      <c r="J8" s="19" t="s">
        <v>37</v>
      </c>
      <c r="K8" s="17" t="s">
        <v>28</v>
      </c>
      <c r="L8" s="18" t="s">
        <v>29</v>
      </c>
      <c r="M8" s="18" t="s">
        <v>36</v>
      </c>
      <c r="N8" s="19" t="s">
        <v>37</v>
      </c>
      <c r="O8" s="17" t="s">
        <v>28</v>
      </c>
      <c r="P8" s="18" t="s">
        <v>29</v>
      </c>
      <c r="Q8" s="18" t="s">
        <v>36</v>
      </c>
      <c r="R8" s="19" t="s">
        <v>37</v>
      </c>
      <c r="S8" s="17" t="s">
        <v>28</v>
      </c>
      <c r="T8" s="18" t="s">
        <v>29</v>
      </c>
      <c r="U8" s="18" t="s">
        <v>36</v>
      </c>
      <c r="V8" s="19" t="s">
        <v>37</v>
      </c>
      <c r="W8" s="110" t="s">
        <v>37</v>
      </c>
      <c r="X8" s="20"/>
      <c r="Y8" s="18" t="s">
        <v>26</v>
      </c>
      <c r="Z8" s="91" t="s">
        <v>27</v>
      </c>
      <c r="AA8" s="18" t="s">
        <v>26</v>
      </c>
      <c r="AB8" s="91" t="s">
        <v>27</v>
      </c>
      <c r="AC8" s="18" t="s">
        <v>26</v>
      </c>
      <c r="AD8" s="91" t="s">
        <v>27</v>
      </c>
      <c r="AE8" s="18" t="s">
        <v>26</v>
      </c>
      <c r="AF8" s="91" t="s">
        <v>27</v>
      </c>
      <c r="AG8" s="18" t="s">
        <v>26</v>
      </c>
      <c r="AH8" s="91" t="s">
        <v>27</v>
      </c>
    </row>
    <row r="9" spans="1:34" s="72" customFormat="1" ht="15" outlineLevel="1">
      <c r="A9" s="165">
        <f>F1</f>
        <v>0</v>
      </c>
      <c r="B9" s="75" t="s">
        <v>73</v>
      </c>
      <c r="C9" s="76">
        <f>12*Z9</f>
        <v>0</v>
      </c>
      <c r="D9" s="77">
        <f>ROUND(($Y9/12)*C9,0)</f>
        <v>0</v>
      </c>
      <c r="E9" s="77">
        <f t="shared" ref="E9:E14" si="0">ROUND(D9*$Z$1,0)</f>
        <v>0</v>
      </c>
      <c r="F9" s="78">
        <f t="shared" ref="F9:F14" si="1">$D9+$E9</f>
        <v>0</v>
      </c>
      <c r="G9" s="76">
        <f t="shared" ref="G9" si="2">12*AB9</f>
        <v>0</v>
      </c>
      <c r="H9" s="77">
        <f>ROUND($AA9*$AB9,0)</f>
        <v>0</v>
      </c>
      <c r="I9" s="77">
        <f t="shared" ref="I9:I14" si="3">ROUND(H9*$Z$1,0)</f>
        <v>0</v>
      </c>
      <c r="J9" s="78">
        <f t="shared" ref="J9:J14" si="4">$H9+$I9</f>
        <v>0</v>
      </c>
      <c r="K9" s="76">
        <f t="shared" ref="K9" si="5">12*AD9</f>
        <v>0</v>
      </c>
      <c r="L9" s="77">
        <f>ROUND(AC9*AD9,0)</f>
        <v>0</v>
      </c>
      <c r="M9" s="77">
        <f t="shared" ref="M9:M14" si="6">ROUND(L9*$Z$1,0)</f>
        <v>0</v>
      </c>
      <c r="N9" s="78">
        <f t="shared" ref="N9" si="7">L9+M9</f>
        <v>0</v>
      </c>
      <c r="O9" s="76">
        <f t="shared" ref="O9" si="8">12*AF9</f>
        <v>0</v>
      </c>
      <c r="P9" s="77">
        <f>ROUND(AE9*AF9,0)</f>
        <v>0</v>
      </c>
      <c r="Q9" s="77">
        <f t="shared" ref="Q9:Q14" si="9">ROUND(P9*$Z$1,0)</f>
        <v>0</v>
      </c>
      <c r="R9" s="78">
        <f t="shared" ref="R9" si="10">P9+Q9</f>
        <v>0</v>
      </c>
      <c r="S9" s="76">
        <f t="shared" ref="S9" si="11">12*AH9</f>
        <v>0</v>
      </c>
      <c r="T9" s="77">
        <f>ROUND(AG9*AH9,0)</f>
        <v>0</v>
      </c>
      <c r="U9" s="77">
        <f t="shared" ref="U9:U14" si="12">ROUND(T9*$Z$1,0)</f>
        <v>0</v>
      </c>
      <c r="V9" s="78">
        <f t="shared" ref="V9" si="13">T9+U9</f>
        <v>0</v>
      </c>
      <c r="W9" s="112">
        <f t="shared" ref="W9:W12" si="14">ROUND(F9+J9+N9+R9+V9,0)</f>
        <v>0</v>
      </c>
      <c r="X9" s="69"/>
      <c r="Y9" s="92">
        <f>Z3</f>
        <v>212100</v>
      </c>
      <c r="Z9" s="93">
        <v>0</v>
      </c>
      <c r="AA9" s="70">
        <f>Z3</f>
        <v>212100</v>
      </c>
      <c r="AB9" s="71">
        <f>Z9</f>
        <v>0</v>
      </c>
      <c r="AC9" s="70">
        <f>Z3</f>
        <v>212100</v>
      </c>
      <c r="AD9" s="71">
        <f>AB9</f>
        <v>0</v>
      </c>
      <c r="AE9" s="70">
        <f>Z3</f>
        <v>212100</v>
      </c>
      <c r="AF9" s="71">
        <f t="shared" ref="AF9" si="15">AD9</f>
        <v>0</v>
      </c>
      <c r="AG9" s="70">
        <f>Z3</f>
        <v>212100</v>
      </c>
      <c r="AH9" s="71">
        <f>AF9</f>
        <v>0</v>
      </c>
    </row>
    <row r="10" spans="1:34" s="72" customFormat="1" ht="15" outlineLevel="1">
      <c r="A10" s="111"/>
      <c r="B10" s="75" t="s">
        <v>91</v>
      </c>
      <c r="C10" s="76">
        <f t="shared" ref="C10:C14" si="16">12*Z10</f>
        <v>0</v>
      </c>
      <c r="D10" s="77">
        <f>ROUND(($Y10/12)*C10,0)</f>
        <v>0</v>
      </c>
      <c r="E10" s="77">
        <f t="shared" si="0"/>
        <v>0</v>
      </c>
      <c r="F10" s="78">
        <f t="shared" si="1"/>
        <v>0</v>
      </c>
      <c r="G10" s="76">
        <f>12*AB10</f>
        <v>0</v>
      </c>
      <c r="H10" s="77">
        <f>ROUND($AA10*$AB10,0)</f>
        <v>0</v>
      </c>
      <c r="I10" s="77">
        <f t="shared" si="3"/>
        <v>0</v>
      </c>
      <c r="J10" s="78">
        <f t="shared" si="4"/>
        <v>0</v>
      </c>
      <c r="K10" s="76">
        <f t="shared" ref="K10" si="17">12*AD10</f>
        <v>0</v>
      </c>
      <c r="L10" s="77">
        <f>ROUND(AC10*AD10,0)</f>
        <v>0</v>
      </c>
      <c r="M10" s="77">
        <f t="shared" si="6"/>
        <v>0</v>
      </c>
      <c r="N10" s="78">
        <f t="shared" ref="N10" si="18">L10+M10</f>
        <v>0</v>
      </c>
      <c r="O10" s="76">
        <f t="shared" ref="O10" si="19">12*AF10</f>
        <v>0</v>
      </c>
      <c r="P10" s="77">
        <f>ROUND(AE10*AF10,0)</f>
        <v>0</v>
      </c>
      <c r="Q10" s="77">
        <f t="shared" si="9"/>
        <v>0</v>
      </c>
      <c r="R10" s="78">
        <f t="shared" ref="R10" si="20">P10+Q10</f>
        <v>0</v>
      </c>
      <c r="S10" s="76">
        <f t="shared" ref="S10" si="21">12*AH10</f>
        <v>0</v>
      </c>
      <c r="T10" s="77">
        <f>ROUND(AG10*AH10,0)</f>
        <v>0</v>
      </c>
      <c r="U10" s="77">
        <f t="shared" si="12"/>
        <v>0</v>
      </c>
      <c r="V10" s="78">
        <f t="shared" ref="V10" si="22">T10+U10</f>
        <v>0</v>
      </c>
      <c r="W10" s="112">
        <f t="shared" si="14"/>
        <v>0</v>
      </c>
      <c r="X10" s="69"/>
      <c r="Y10" s="92"/>
      <c r="Z10" s="93">
        <v>0</v>
      </c>
      <c r="AA10" s="70">
        <f t="shared" ref="AA10:AA14" si="23">Y10</f>
        <v>0</v>
      </c>
      <c r="AB10" s="71">
        <f t="shared" ref="AB10:AB14" si="24">Z10</f>
        <v>0</v>
      </c>
      <c r="AC10" s="70">
        <f t="shared" ref="AC10:AC14" si="25">AA10</f>
        <v>0</v>
      </c>
      <c r="AD10" s="71">
        <f t="shared" ref="AD10" si="26">AB10</f>
        <v>0</v>
      </c>
      <c r="AE10" s="70">
        <f t="shared" ref="AE10:AE14" si="27">AC10</f>
        <v>0</v>
      </c>
      <c r="AF10" s="71">
        <f t="shared" ref="AF10" si="28">AD10</f>
        <v>0</v>
      </c>
      <c r="AG10" s="70">
        <f t="shared" ref="AG10:AG14" si="29">AE10</f>
        <v>0</v>
      </c>
      <c r="AH10" s="71">
        <f t="shared" ref="AH10:AH14" si="30">AF10</f>
        <v>0</v>
      </c>
    </row>
    <row r="11" spans="1:34" s="72" customFormat="1" ht="15" outlineLevel="1">
      <c r="A11" s="111"/>
      <c r="B11" s="75" t="s">
        <v>92</v>
      </c>
      <c r="C11" s="76">
        <f t="shared" si="16"/>
        <v>0</v>
      </c>
      <c r="D11" s="77">
        <f>ROUND(($Y11/12)*C11,0)</f>
        <v>0</v>
      </c>
      <c r="E11" s="77">
        <f t="shared" si="0"/>
        <v>0</v>
      </c>
      <c r="F11" s="78">
        <f t="shared" si="1"/>
        <v>0</v>
      </c>
      <c r="G11" s="76">
        <f t="shared" ref="G11:G13" si="31">12*AB11</f>
        <v>0</v>
      </c>
      <c r="H11" s="77">
        <f t="shared" ref="H11:H14" si="32">ROUND($AA11*$AB11,0)</f>
        <v>0</v>
      </c>
      <c r="I11" s="77">
        <f t="shared" si="3"/>
        <v>0</v>
      </c>
      <c r="J11" s="78">
        <f t="shared" si="4"/>
        <v>0</v>
      </c>
      <c r="K11" s="76">
        <f t="shared" ref="K11:K13" si="33">12*AD11</f>
        <v>0</v>
      </c>
      <c r="L11" s="77">
        <f t="shared" ref="L11:L13" si="34">ROUND(AC11*AD11,0)</f>
        <v>0</v>
      </c>
      <c r="M11" s="77">
        <f t="shared" si="6"/>
        <v>0</v>
      </c>
      <c r="N11" s="78">
        <f t="shared" ref="N11:N13" si="35">L11+M11</f>
        <v>0</v>
      </c>
      <c r="O11" s="76">
        <f t="shared" ref="O11:O13" si="36">12*AF11</f>
        <v>0</v>
      </c>
      <c r="P11" s="77">
        <f t="shared" ref="P11:P13" si="37">ROUND(AE11*AF11,0)</f>
        <v>0</v>
      </c>
      <c r="Q11" s="77">
        <f t="shared" si="9"/>
        <v>0</v>
      </c>
      <c r="R11" s="78">
        <f t="shared" ref="R11:R13" si="38">P11+Q11</f>
        <v>0</v>
      </c>
      <c r="S11" s="76">
        <f t="shared" ref="S11:S13" si="39">12*AH11</f>
        <v>0</v>
      </c>
      <c r="T11" s="77">
        <f t="shared" ref="T11:T13" si="40">ROUND(AG11*AH11,0)</f>
        <v>0</v>
      </c>
      <c r="U11" s="77">
        <f t="shared" si="12"/>
        <v>0</v>
      </c>
      <c r="V11" s="78">
        <f t="shared" ref="V11:V13" si="41">T11+U11</f>
        <v>0</v>
      </c>
      <c r="W11" s="112">
        <f t="shared" ref="W11" si="42">ROUND(F11+J11+N11+R11+V11,0)</f>
        <v>0</v>
      </c>
      <c r="X11" s="69"/>
      <c r="Y11" s="92"/>
      <c r="Z11" s="93">
        <v>0</v>
      </c>
      <c r="AA11" s="70">
        <f t="shared" si="23"/>
        <v>0</v>
      </c>
      <c r="AB11" s="71">
        <f t="shared" si="24"/>
        <v>0</v>
      </c>
      <c r="AC11" s="70">
        <f t="shared" si="25"/>
        <v>0</v>
      </c>
      <c r="AD11" s="71">
        <f t="shared" ref="AD11" si="43">AB11</f>
        <v>0</v>
      </c>
      <c r="AE11" s="70">
        <f t="shared" si="27"/>
        <v>0</v>
      </c>
      <c r="AF11" s="71">
        <f t="shared" ref="AF11" si="44">AD11</f>
        <v>0</v>
      </c>
      <c r="AG11" s="70">
        <f t="shared" si="29"/>
        <v>0</v>
      </c>
      <c r="AH11" s="71">
        <f t="shared" si="30"/>
        <v>0</v>
      </c>
    </row>
    <row r="12" spans="1:34" s="72" customFormat="1" ht="15" outlineLevel="1">
      <c r="A12" s="111"/>
      <c r="B12" s="75" t="s">
        <v>175</v>
      </c>
      <c r="C12" s="76">
        <f t="shared" si="16"/>
        <v>0</v>
      </c>
      <c r="D12" s="77">
        <f>ROUND(($Y12/12)*C12,0)</f>
        <v>0</v>
      </c>
      <c r="E12" s="77">
        <f t="shared" si="0"/>
        <v>0</v>
      </c>
      <c r="F12" s="78">
        <f t="shared" si="1"/>
        <v>0</v>
      </c>
      <c r="G12" s="76">
        <f t="shared" si="31"/>
        <v>0</v>
      </c>
      <c r="H12" s="77">
        <f t="shared" si="32"/>
        <v>0</v>
      </c>
      <c r="I12" s="77">
        <f t="shared" si="3"/>
        <v>0</v>
      </c>
      <c r="J12" s="78">
        <f t="shared" si="4"/>
        <v>0</v>
      </c>
      <c r="K12" s="76">
        <f t="shared" si="33"/>
        <v>0</v>
      </c>
      <c r="L12" s="77">
        <f t="shared" si="34"/>
        <v>0</v>
      </c>
      <c r="M12" s="77">
        <f t="shared" si="6"/>
        <v>0</v>
      </c>
      <c r="N12" s="78">
        <f t="shared" si="35"/>
        <v>0</v>
      </c>
      <c r="O12" s="76">
        <f t="shared" si="36"/>
        <v>0</v>
      </c>
      <c r="P12" s="77">
        <f t="shared" si="37"/>
        <v>0</v>
      </c>
      <c r="Q12" s="77">
        <f t="shared" si="9"/>
        <v>0</v>
      </c>
      <c r="R12" s="78">
        <f t="shared" si="38"/>
        <v>0</v>
      </c>
      <c r="S12" s="76">
        <f t="shared" si="39"/>
        <v>0</v>
      </c>
      <c r="T12" s="77">
        <f t="shared" si="40"/>
        <v>0</v>
      </c>
      <c r="U12" s="77">
        <f t="shared" si="12"/>
        <v>0</v>
      </c>
      <c r="V12" s="78">
        <f t="shared" si="41"/>
        <v>0</v>
      </c>
      <c r="W12" s="112">
        <f t="shared" si="14"/>
        <v>0</v>
      </c>
      <c r="X12" s="69"/>
      <c r="Y12" s="92"/>
      <c r="Z12" s="93">
        <v>0</v>
      </c>
      <c r="AA12" s="70">
        <f t="shared" si="23"/>
        <v>0</v>
      </c>
      <c r="AB12" s="71">
        <f t="shared" si="24"/>
        <v>0</v>
      </c>
      <c r="AC12" s="70">
        <f t="shared" si="25"/>
        <v>0</v>
      </c>
      <c r="AD12" s="71">
        <f t="shared" ref="AD12" si="45">AB12</f>
        <v>0</v>
      </c>
      <c r="AE12" s="70">
        <f t="shared" si="27"/>
        <v>0</v>
      </c>
      <c r="AF12" s="71">
        <f t="shared" ref="AF12" si="46">AD12</f>
        <v>0</v>
      </c>
      <c r="AG12" s="70">
        <f t="shared" si="29"/>
        <v>0</v>
      </c>
      <c r="AH12" s="71">
        <f t="shared" si="30"/>
        <v>0</v>
      </c>
    </row>
    <row r="13" spans="1:34" s="72" customFormat="1" ht="15" outlineLevel="1">
      <c r="A13" s="111"/>
      <c r="B13" s="75" t="s">
        <v>94</v>
      </c>
      <c r="C13" s="76">
        <f t="shared" si="16"/>
        <v>0</v>
      </c>
      <c r="D13" s="77">
        <f t="shared" ref="D13:D14" si="47">ROUND($Y13*$Z13,0)</f>
        <v>0</v>
      </c>
      <c r="E13" s="77">
        <f t="shared" si="0"/>
        <v>0</v>
      </c>
      <c r="F13" s="78">
        <f t="shared" si="1"/>
        <v>0</v>
      </c>
      <c r="G13" s="76">
        <f t="shared" si="31"/>
        <v>0</v>
      </c>
      <c r="H13" s="77">
        <f t="shared" si="32"/>
        <v>0</v>
      </c>
      <c r="I13" s="77">
        <f t="shared" si="3"/>
        <v>0</v>
      </c>
      <c r="J13" s="78">
        <f t="shared" si="4"/>
        <v>0</v>
      </c>
      <c r="K13" s="76">
        <f t="shared" si="33"/>
        <v>0</v>
      </c>
      <c r="L13" s="77">
        <f t="shared" si="34"/>
        <v>0</v>
      </c>
      <c r="M13" s="77">
        <f t="shared" si="6"/>
        <v>0</v>
      </c>
      <c r="N13" s="78">
        <f t="shared" si="35"/>
        <v>0</v>
      </c>
      <c r="O13" s="76">
        <f t="shared" si="36"/>
        <v>0</v>
      </c>
      <c r="P13" s="77">
        <f t="shared" si="37"/>
        <v>0</v>
      </c>
      <c r="Q13" s="77">
        <f t="shared" si="9"/>
        <v>0</v>
      </c>
      <c r="R13" s="78">
        <f t="shared" si="38"/>
        <v>0</v>
      </c>
      <c r="S13" s="76">
        <f t="shared" si="39"/>
        <v>0</v>
      </c>
      <c r="T13" s="77">
        <f t="shared" si="40"/>
        <v>0</v>
      </c>
      <c r="U13" s="77">
        <f t="shared" si="12"/>
        <v>0</v>
      </c>
      <c r="V13" s="78">
        <f t="shared" si="41"/>
        <v>0</v>
      </c>
      <c r="W13" s="112">
        <f t="shared" ref="W13" si="48">ROUND(F13+J13+N13+R13+V13,0)</f>
        <v>0</v>
      </c>
      <c r="X13" s="69"/>
      <c r="Y13" s="92">
        <v>0</v>
      </c>
      <c r="Z13" s="93">
        <v>0</v>
      </c>
      <c r="AA13" s="70">
        <f t="shared" si="23"/>
        <v>0</v>
      </c>
      <c r="AB13" s="71">
        <f t="shared" si="24"/>
        <v>0</v>
      </c>
      <c r="AC13" s="70">
        <f t="shared" si="25"/>
        <v>0</v>
      </c>
      <c r="AD13" s="71">
        <f>AB13</f>
        <v>0</v>
      </c>
      <c r="AE13" s="70">
        <f t="shared" si="27"/>
        <v>0</v>
      </c>
      <c r="AF13" s="71">
        <f>AD13</f>
        <v>0</v>
      </c>
      <c r="AG13" s="70">
        <f t="shared" si="29"/>
        <v>0</v>
      </c>
      <c r="AH13" s="71">
        <f t="shared" si="30"/>
        <v>0</v>
      </c>
    </row>
    <row r="14" spans="1:34" s="72" customFormat="1" ht="15" outlineLevel="1">
      <c r="A14" s="111"/>
      <c r="B14" s="75" t="s">
        <v>94</v>
      </c>
      <c r="C14" s="76">
        <f t="shared" si="16"/>
        <v>0</v>
      </c>
      <c r="D14" s="77">
        <f t="shared" si="47"/>
        <v>0</v>
      </c>
      <c r="E14" s="77">
        <f t="shared" si="0"/>
        <v>0</v>
      </c>
      <c r="F14" s="78">
        <f t="shared" si="1"/>
        <v>0</v>
      </c>
      <c r="G14" s="76">
        <f t="shared" ref="G14" si="49">12*AB14</f>
        <v>0</v>
      </c>
      <c r="H14" s="77">
        <f t="shared" si="32"/>
        <v>0</v>
      </c>
      <c r="I14" s="77">
        <f t="shared" si="3"/>
        <v>0</v>
      </c>
      <c r="J14" s="78">
        <f t="shared" si="4"/>
        <v>0</v>
      </c>
      <c r="K14" s="76">
        <f t="shared" ref="K14" si="50">12*AD14</f>
        <v>0</v>
      </c>
      <c r="L14" s="77">
        <f t="shared" ref="L14" si="51">ROUND(AC14*AD14,0)</f>
        <v>0</v>
      </c>
      <c r="M14" s="77">
        <f t="shared" si="6"/>
        <v>0</v>
      </c>
      <c r="N14" s="78">
        <f t="shared" ref="N14" si="52">L14+M14</f>
        <v>0</v>
      </c>
      <c r="O14" s="76">
        <f t="shared" ref="O14" si="53">12*AF14</f>
        <v>0</v>
      </c>
      <c r="P14" s="77">
        <f t="shared" ref="P14" si="54">ROUND(AE14*AF14,0)</f>
        <v>0</v>
      </c>
      <c r="Q14" s="77">
        <f t="shared" si="9"/>
        <v>0</v>
      </c>
      <c r="R14" s="78">
        <f t="shared" ref="R14" si="55">P14+Q14</f>
        <v>0</v>
      </c>
      <c r="S14" s="76">
        <f t="shared" ref="S14" si="56">12*AH14</f>
        <v>0</v>
      </c>
      <c r="T14" s="77">
        <f t="shared" ref="T14" si="57">ROUND(AG14*AH14,0)</f>
        <v>0</v>
      </c>
      <c r="U14" s="77">
        <f t="shared" si="12"/>
        <v>0</v>
      </c>
      <c r="V14" s="78">
        <f t="shared" ref="V14" si="58">T14+U14</f>
        <v>0</v>
      </c>
      <c r="W14" s="112">
        <f t="shared" ref="W14" si="59">ROUND(F14+J14+N14+R14+V14,0)</f>
        <v>0</v>
      </c>
      <c r="X14" s="69"/>
      <c r="Y14" s="92">
        <v>0</v>
      </c>
      <c r="Z14" s="93">
        <v>0</v>
      </c>
      <c r="AA14" s="70">
        <f t="shared" si="23"/>
        <v>0</v>
      </c>
      <c r="AB14" s="71">
        <f t="shared" si="24"/>
        <v>0</v>
      </c>
      <c r="AC14" s="70">
        <f t="shared" si="25"/>
        <v>0</v>
      </c>
      <c r="AD14" s="71">
        <v>0</v>
      </c>
      <c r="AE14" s="70">
        <f t="shared" si="27"/>
        <v>0</v>
      </c>
      <c r="AF14" s="71">
        <f>AD14</f>
        <v>0</v>
      </c>
      <c r="AG14" s="70">
        <f t="shared" si="29"/>
        <v>0</v>
      </c>
      <c r="AH14" s="71">
        <f t="shared" si="30"/>
        <v>0</v>
      </c>
    </row>
    <row r="15" spans="1:34" s="72" customFormat="1" ht="15">
      <c r="A15" s="113" t="s">
        <v>20</v>
      </c>
      <c r="B15" s="94"/>
      <c r="C15" s="66"/>
      <c r="D15" s="67">
        <f>SUM(D9:D14)</f>
        <v>0</v>
      </c>
      <c r="E15" s="67">
        <f>SUM(E9:E14)</f>
        <v>0</v>
      </c>
      <c r="F15" s="68">
        <f>SUM(F9:F14)</f>
        <v>0</v>
      </c>
      <c r="G15" s="66"/>
      <c r="H15" s="67">
        <f>SUM(H9:H14)</f>
        <v>0</v>
      </c>
      <c r="I15" s="67">
        <f>SUM(I9:I14)</f>
        <v>0</v>
      </c>
      <c r="J15" s="68">
        <f>SUM(J9:J14)</f>
        <v>0</v>
      </c>
      <c r="K15" s="66"/>
      <c r="L15" s="67">
        <f>SUM(L9:L14)</f>
        <v>0</v>
      </c>
      <c r="M15" s="67">
        <f>SUM(M9:M14)</f>
        <v>0</v>
      </c>
      <c r="N15" s="68">
        <f>SUM(N9:N14)</f>
        <v>0</v>
      </c>
      <c r="O15" s="66"/>
      <c r="P15" s="67">
        <f>SUM(P9:P14)</f>
        <v>0</v>
      </c>
      <c r="Q15" s="67">
        <f>SUM(Q9:Q14)</f>
        <v>0</v>
      </c>
      <c r="R15" s="68">
        <f>SUM(R9:R14)</f>
        <v>0</v>
      </c>
      <c r="S15" s="66"/>
      <c r="T15" s="67">
        <f>SUM(T9:T14)</f>
        <v>0</v>
      </c>
      <c r="U15" s="67">
        <f>SUM(U9:U14)</f>
        <v>0</v>
      </c>
      <c r="V15" s="68">
        <f>SUM(V9:V14)</f>
        <v>0</v>
      </c>
      <c r="W15" s="114">
        <f>SUM(W9:W14)</f>
        <v>0</v>
      </c>
      <c r="X15" s="69"/>
      <c r="Y15" s="70"/>
      <c r="Z15" s="71"/>
      <c r="AA15" s="70"/>
      <c r="AB15" s="71"/>
      <c r="AC15" s="71"/>
      <c r="AD15" s="71"/>
      <c r="AE15" s="71"/>
      <c r="AF15" s="71"/>
      <c r="AG15" s="70"/>
      <c r="AH15" s="71"/>
    </row>
    <row r="16" spans="1:34" ht="7.5" customHeight="1">
      <c r="A16" s="115"/>
      <c r="C16" s="102"/>
      <c r="F16" s="105"/>
      <c r="G16" s="102"/>
      <c r="J16" s="105"/>
      <c r="K16" s="102"/>
      <c r="N16" s="105"/>
      <c r="O16" s="102"/>
      <c r="R16" s="105"/>
      <c r="S16" s="102"/>
      <c r="V16" s="105"/>
      <c r="W16" s="116"/>
    </row>
    <row r="17" spans="1:34" s="15" customFormat="1" ht="16.8">
      <c r="A17" s="302" t="s">
        <v>34</v>
      </c>
      <c r="B17" s="303"/>
      <c r="C17" s="304" t="s">
        <v>6</v>
      </c>
      <c r="D17" s="305"/>
      <c r="E17" s="305"/>
      <c r="F17" s="306"/>
      <c r="G17" s="304" t="s">
        <v>7</v>
      </c>
      <c r="H17" s="305"/>
      <c r="I17" s="305"/>
      <c r="J17" s="306"/>
      <c r="K17" s="304" t="s">
        <v>8</v>
      </c>
      <c r="L17" s="305"/>
      <c r="M17" s="305"/>
      <c r="N17" s="306"/>
      <c r="O17" s="304" t="s">
        <v>9</v>
      </c>
      <c r="P17" s="305"/>
      <c r="Q17" s="305"/>
      <c r="R17" s="306"/>
      <c r="S17" s="304" t="s">
        <v>10</v>
      </c>
      <c r="T17" s="305"/>
      <c r="U17" s="305"/>
      <c r="V17" s="306"/>
      <c r="W17" s="117" t="s">
        <v>11</v>
      </c>
      <c r="X17" s="14"/>
      <c r="Y17" s="25"/>
      <c r="Z17" s="26"/>
      <c r="AA17" s="25"/>
      <c r="AB17" s="26"/>
      <c r="AC17" s="26"/>
      <c r="AD17" s="26"/>
      <c r="AE17" s="26"/>
      <c r="AF17" s="26"/>
      <c r="AG17" s="26"/>
      <c r="AH17" s="26"/>
    </row>
    <row r="18" spans="1:34" ht="13.8" hidden="1" outlineLevel="1">
      <c r="A18" s="118" t="s">
        <v>85</v>
      </c>
      <c r="C18" s="24"/>
      <c r="F18" s="81">
        <v>0</v>
      </c>
      <c r="G18" s="82"/>
      <c r="H18" s="90"/>
      <c r="I18" s="90"/>
      <c r="J18" s="81">
        <v>0</v>
      </c>
      <c r="K18" s="82"/>
      <c r="L18" s="90"/>
      <c r="M18" s="90"/>
      <c r="N18" s="81">
        <v>0</v>
      </c>
      <c r="O18" s="82"/>
      <c r="P18" s="90"/>
      <c r="Q18" s="90"/>
      <c r="R18" s="81">
        <v>0</v>
      </c>
      <c r="S18" s="82"/>
      <c r="T18" s="90"/>
      <c r="U18" s="90"/>
      <c r="V18" s="81">
        <v>0</v>
      </c>
      <c r="W18" s="119">
        <f>F18+J18+N18+R18+V18</f>
        <v>0</v>
      </c>
      <c r="X18" s="23"/>
      <c r="Z18" s="4"/>
      <c r="AB18" s="4"/>
      <c r="AC18" s="4"/>
      <c r="AD18" s="4"/>
      <c r="AE18" s="4"/>
      <c r="AF18" s="4"/>
      <c r="AG18" s="4"/>
      <c r="AH18" s="4"/>
    </row>
    <row r="19" spans="1:34" ht="13.8" hidden="1" outlineLevel="1">
      <c r="A19" s="118" t="s">
        <v>86</v>
      </c>
      <c r="C19" s="24"/>
      <c r="F19" s="81">
        <v>0</v>
      </c>
      <c r="G19" s="82"/>
      <c r="H19" s="65"/>
      <c r="I19" s="65"/>
      <c r="J19" s="81">
        <v>0</v>
      </c>
      <c r="K19" s="82"/>
      <c r="L19" s="65"/>
      <c r="M19" s="65"/>
      <c r="N19" s="81">
        <v>0</v>
      </c>
      <c r="O19" s="82"/>
      <c r="P19" s="65"/>
      <c r="Q19" s="65"/>
      <c r="R19" s="81">
        <v>0</v>
      </c>
      <c r="S19" s="82"/>
      <c r="T19" s="65"/>
      <c r="U19" s="65"/>
      <c r="V19" s="81">
        <v>0</v>
      </c>
      <c r="W19" s="119">
        <f>F19+J19+N19+R19+V19</f>
        <v>0</v>
      </c>
      <c r="X19" s="23"/>
      <c r="Z19" s="4"/>
      <c r="AB19" s="4"/>
      <c r="AC19" s="4"/>
      <c r="AD19" s="4"/>
      <c r="AE19" s="4"/>
      <c r="AF19" s="4"/>
      <c r="AG19" s="4"/>
      <c r="AH19" s="4"/>
    </row>
    <row r="20" spans="1:34" ht="13.8" hidden="1" outlineLevel="1">
      <c r="A20" s="118" t="s">
        <v>87</v>
      </c>
      <c r="C20" s="24"/>
      <c r="F20" s="81">
        <v>0</v>
      </c>
      <c r="G20" s="82"/>
      <c r="H20" s="65"/>
      <c r="I20" s="65"/>
      <c r="J20" s="81">
        <v>0</v>
      </c>
      <c r="K20" s="82"/>
      <c r="L20" s="65"/>
      <c r="M20" s="65"/>
      <c r="N20" s="81">
        <v>0</v>
      </c>
      <c r="O20" s="82"/>
      <c r="P20" s="65"/>
      <c r="Q20" s="65"/>
      <c r="R20" s="81">
        <v>0</v>
      </c>
      <c r="S20" s="82"/>
      <c r="T20" s="65"/>
      <c r="U20" s="65"/>
      <c r="V20" s="81">
        <v>0</v>
      </c>
      <c r="W20" s="119">
        <f>F20+J20+N20+R20+V20</f>
        <v>0</v>
      </c>
      <c r="X20" s="23"/>
      <c r="Z20" s="4"/>
      <c r="AB20" s="4"/>
      <c r="AC20" s="4"/>
      <c r="AD20" s="4"/>
      <c r="AE20" s="4"/>
      <c r="AF20" s="4"/>
      <c r="AG20" s="4"/>
      <c r="AH20" s="4"/>
    </row>
    <row r="21" spans="1:34" s="59" customFormat="1" ht="13.8" collapsed="1">
      <c r="A21" s="122" t="s">
        <v>25</v>
      </c>
      <c r="B21" s="96"/>
      <c r="C21" s="101"/>
      <c r="D21" s="87"/>
      <c r="E21" s="87"/>
      <c r="F21" s="100">
        <f>SUM(F18:F20)</f>
        <v>0</v>
      </c>
      <c r="G21" s="101"/>
      <c r="H21" s="87"/>
      <c r="I21" s="87"/>
      <c r="J21" s="100">
        <f>SUM(J18:J20)</f>
        <v>0</v>
      </c>
      <c r="K21" s="101"/>
      <c r="L21" s="87"/>
      <c r="M21" s="87"/>
      <c r="N21" s="100">
        <f>SUM(N18:N20)</f>
        <v>0</v>
      </c>
      <c r="O21" s="101"/>
      <c r="P21" s="87"/>
      <c r="Q21" s="87"/>
      <c r="R21" s="100">
        <f>SUM(R18:R20)</f>
        <v>0</v>
      </c>
      <c r="S21" s="101"/>
      <c r="T21" s="87"/>
      <c r="U21" s="87"/>
      <c r="V21" s="100">
        <f>SUM(V18:V20)</f>
        <v>0</v>
      </c>
      <c r="W21" s="120">
        <f>SUM(W18:W20)</f>
        <v>0</v>
      </c>
      <c r="X21" s="57"/>
      <c r="Y21" s="60"/>
      <c r="Z21" s="61"/>
      <c r="AA21" s="60"/>
      <c r="AB21" s="61"/>
      <c r="AC21" s="61"/>
      <c r="AD21" s="61"/>
      <c r="AE21" s="61"/>
      <c r="AF21" s="61"/>
      <c r="AG21" s="61"/>
      <c r="AH21" s="61"/>
    </row>
    <row r="22" spans="1:34" ht="7.5" customHeight="1">
      <c r="A22" s="115"/>
      <c r="C22" s="102"/>
      <c r="F22" s="105"/>
      <c r="G22" s="102"/>
      <c r="J22" s="105"/>
      <c r="K22" s="102"/>
      <c r="N22" s="105"/>
      <c r="O22" s="102"/>
      <c r="R22" s="105"/>
      <c r="S22" s="102"/>
      <c r="V22" s="105"/>
      <c r="W22" s="116"/>
    </row>
    <row r="23" spans="1:34" s="15" customFormat="1" ht="16.8">
      <c r="A23" s="302" t="s">
        <v>15</v>
      </c>
      <c r="B23" s="303"/>
      <c r="C23" s="304" t="s">
        <v>6</v>
      </c>
      <c r="D23" s="305"/>
      <c r="E23" s="305"/>
      <c r="F23" s="306"/>
      <c r="G23" s="304" t="s">
        <v>7</v>
      </c>
      <c r="H23" s="305"/>
      <c r="I23" s="305"/>
      <c r="J23" s="306"/>
      <c r="K23" s="304" t="s">
        <v>8</v>
      </c>
      <c r="L23" s="305"/>
      <c r="M23" s="305"/>
      <c r="N23" s="306"/>
      <c r="O23" s="304" t="s">
        <v>9</v>
      </c>
      <c r="P23" s="305"/>
      <c r="Q23" s="305"/>
      <c r="R23" s="306"/>
      <c r="S23" s="304" t="s">
        <v>10</v>
      </c>
      <c r="T23" s="305"/>
      <c r="U23" s="305"/>
      <c r="V23" s="306"/>
      <c r="W23" s="117" t="s">
        <v>11</v>
      </c>
      <c r="X23" s="14"/>
      <c r="Y23" s="25"/>
      <c r="Z23" s="26"/>
      <c r="AA23" s="25"/>
      <c r="AB23" s="26"/>
      <c r="AC23" s="26"/>
      <c r="AD23" s="26"/>
      <c r="AE23" s="26"/>
      <c r="AF23" s="26"/>
      <c r="AG23" s="26"/>
      <c r="AH23" s="26"/>
    </row>
    <row r="24" spans="1:34" ht="13.8">
      <c r="A24" s="118" t="s">
        <v>70</v>
      </c>
      <c r="C24" s="24"/>
      <c r="F24" s="81">
        <v>0</v>
      </c>
      <c r="G24" s="82"/>
      <c r="H24" s="65"/>
      <c r="I24" s="65"/>
      <c r="J24" s="81">
        <f>F24</f>
        <v>0</v>
      </c>
      <c r="K24" s="82"/>
      <c r="L24" s="65"/>
      <c r="M24" s="65"/>
      <c r="N24" s="81">
        <f>J24</f>
        <v>0</v>
      </c>
      <c r="O24" s="82"/>
      <c r="P24" s="65"/>
      <c r="Q24" s="65"/>
      <c r="R24" s="81">
        <f>N24</f>
        <v>0</v>
      </c>
      <c r="S24" s="82"/>
      <c r="T24" s="65"/>
      <c r="U24" s="65"/>
      <c r="V24" s="81">
        <f>R24</f>
        <v>0</v>
      </c>
      <c r="W24" s="119">
        <f>F24+J24+N24+R24+V24</f>
        <v>0</v>
      </c>
      <c r="X24" s="23"/>
      <c r="Z24" s="4"/>
      <c r="AB24" s="4"/>
      <c r="AC24" s="4"/>
      <c r="AD24" s="4"/>
      <c r="AE24" s="4"/>
      <c r="AF24" s="4"/>
      <c r="AG24" s="4"/>
      <c r="AH24" s="4"/>
    </row>
    <row r="25" spans="1:34" ht="13.8">
      <c r="A25" s="118" t="s">
        <v>71</v>
      </c>
      <c r="C25" s="24"/>
      <c r="F25" s="81">
        <v>0</v>
      </c>
      <c r="G25" s="82"/>
      <c r="H25" s="65"/>
      <c r="I25" s="65"/>
      <c r="J25" s="81">
        <f>F25</f>
        <v>0</v>
      </c>
      <c r="K25" s="82"/>
      <c r="L25" s="65"/>
      <c r="M25" s="65"/>
      <c r="N25" s="81">
        <f>J25</f>
        <v>0</v>
      </c>
      <c r="O25" s="82"/>
      <c r="P25" s="65"/>
      <c r="Q25" s="65"/>
      <c r="R25" s="81">
        <f>N25</f>
        <v>0</v>
      </c>
      <c r="S25" s="82"/>
      <c r="T25" s="65"/>
      <c r="U25" s="65"/>
      <c r="V25" s="81">
        <f>R25</f>
        <v>0</v>
      </c>
      <c r="W25" s="119">
        <f>F25+J25+N25+R25+V25</f>
        <v>0</v>
      </c>
      <c r="X25" s="23"/>
      <c r="Z25" s="4"/>
      <c r="AB25" s="4"/>
      <c r="AC25" s="4"/>
      <c r="AD25" s="4"/>
      <c r="AE25" s="4"/>
      <c r="AF25" s="4"/>
      <c r="AG25" s="4"/>
      <c r="AH25" s="4"/>
    </row>
    <row r="26" spans="1:34" s="59" customFormat="1" ht="13.8">
      <c r="A26" s="122" t="s">
        <v>23</v>
      </c>
      <c r="B26" s="96"/>
      <c r="C26" s="101"/>
      <c r="D26" s="87"/>
      <c r="E26" s="87"/>
      <c r="F26" s="100">
        <f>SUM(F24:F25)</f>
        <v>0</v>
      </c>
      <c r="G26" s="101"/>
      <c r="H26" s="87"/>
      <c r="I26" s="87"/>
      <c r="J26" s="100">
        <f>SUM(J24:J25)</f>
        <v>0</v>
      </c>
      <c r="K26" s="101"/>
      <c r="L26" s="87"/>
      <c r="M26" s="87"/>
      <c r="N26" s="100">
        <f>SUM(N24:N25)</f>
        <v>0</v>
      </c>
      <c r="O26" s="101"/>
      <c r="P26" s="87"/>
      <c r="Q26" s="87"/>
      <c r="R26" s="100">
        <f>SUM(R24:R25)</f>
        <v>0</v>
      </c>
      <c r="S26" s="101"/>
      <c r="T26" s="87"/>
      <c r="U26" s="87"/>
      <c r="V26" s="100">
        <f>SUM(V24:V25)</f>
        <v>0</v>
      </c>
      <c r="W26" s="120">
        <f>SUM(W24:W25)</f>
        <v>0</v>
      </c>
      <c r="X26" s="57"/>
      <c r="Y26" s="60"/>
      <c r="Z26" s="61"/>
      <c r="AA26" s="60"/>
      <c r="AB26" s="61"/>
      <c r="AC26" s="61"/>
      <c r="AD26" s="61"/>
      <c r="AE26" s="61"/>
      <c r="AF26" s="61"/>
      <c r="AG26" s="61"/>
      <c r="AH26" s="61"/>
    </row>
    <row r="27" spans="1:34" ht="7.5" customHeight="1">
      <c r="A27" s="115"/>
      <c r="C27" s="102"/>
      <c r="F27" s="105"/>
      <c r="G27" s="102"/>
      <c r="J27" s="105"/>
      <c r="K27" s="102"/>
      <c r="N27" s="105"/>
      <c r="O27" s="102"/>
      <c r="R27" s="105"/>
      <c r="S27" s="102"/>
      <c r="V27" s="105"/>
      <c r="W27" s="116"/>
    </row>
    <row r="28" spans="1:34" s="15" customFormat="1" ht="16.8">
      <c r="A28" s="302" t="s">
        <v>17</v>
      </c>
      <c r="B28" s="303"/>
      <c r="C28" s="304" t="s">
        <v>6</v>
      </c>
      <c r="D28" s="305"/>
      <c r="E28" s="305"/>
      <c r="F28" s="306"/>
      <c r="G28" s="304" t="s">
        <v>7</v>
      </c>
      <c r="H28" s="305"/>
      <c r="I28" s="305"/>
      <c r="J28" s="306"/>
      <c r="K28" s="304" t="s">
        <v>8</v>
      </c>
      <c r="L28" s="305"/>
      <c r="M28" s="305"/>
      <c r="N28" s="306"/>
      <c r="O28" s="304" t="s">
        <v>9</v>
      </c>
      <c r="P28" s="305"/>
      <c r="Q28" s="305"/>
      <c r="R28" s="306"/>
      <c r="S28" s="304" t="s">
        <v>10</v>
      </c>
      <c r="T28" s="305"/>
      <c r="U28" s="305"/>
      <c r="V28" s="306"/>
      <c r="W28" s="117" t="s">
        <v>11</v>
      </c>
      <c r="X28" s="14"/>
      <c r="Y28" s="25"/>
      <c r="Z28" s="26"/>
      <c r="AA28" s="25"/>
      <c r="AB28" s="26"/>
      <c r="AC28" s="26"/>
      <c r="AD28" s="26"/>
      <c r="AE28" s="26"/>
      <c r="AF28" s="26"/>
      <c r="AG28" s="26"/>
      <c r="AH28" s="26"/>
    </row>
    <row r="29" spans="1:34" ht="13.8" outlineLevel="1">
      <c r="A29" s="118" t="s">
        <v>78</v>
      </c>
      <c r="C29" s="24"/>
      <c r="F29" s="81">
        <v>0</v>
      </c>
      <c r="G29" s="82"/>
      <c r="H29" s="65"/>
      <c r="I29" s="65"/>
      <c r="J29" s="81">
        <f>F29</f>
        <v>0</v>
      </c>
      <c r="K29" s="82"/>
      <c r="L29" s="65"/>
      <c r="M29" s="65"/>
      <c r="N29" s="81">
        <f>J29</f>
        <v>0</v>
      </c>
      <c r="O29" s="82"/>
      <c r="P29" s="65"/>
      <c r="Q29" s="65"/>
      <c r="R29" s="81">
        <f>N29</f>
        <v>0</v>
      </c>
      <c r="S29" s="82"/>
      <c r="T29" s="65"/>
      <c r="U29" s="65"/>
      <c r="V29" s="81">
        <f>R29</f>
        <v>0</v>
      </c>
      <c r="W29" s="119">
        <f t="shared" ref="W29:W30" si="60">F29+J29+N29+R29+V29</f>
        <v>0</v>
      </c>
      <c r="X29" s="23"/>
      <c r="Z29" s="4"/>
      <c r="AB29" s="4"/>
      <c r="AC29" s="4"/>
      <c r="AD29" s="4"/>
      <c r="AE29" s="4"/>
      <c r="AF29" s="4"/>
      <c r="AG29" s="4"/>
      <c r="AH29" s="4"/>
    </row>
    <row r="30" spans="1:34" ht="13.8" outlineLevel="1">
      <c r="A30" s="121" t="s">
        <v>79</v>
      </c>
      <c r="C30" s="24"/>
      <c r="F30" s="81">
        <v>0</v>
      </c>
      <c r="G30" s="82"/>
      <c r="H30" s="65"/>
      <c r="I30" s="65"/>
      <c r="J30" s="81">
        <f t="shared" ref="J30:J31" si="61">F30</f>
        <v>0</v>
      </c>
      <c r="K30" s="82"/>
      <c r="L30" s="65"/>
      <c r="M30" s="65"/>
      <c r="N30" s="81">
        <f t="shared" ref="N30:N31" si="62">J30</f>
        <v>0</v>
      </c>
      <c r="O30" s="82"/>
      <c r="P30" s="65"/>
      <c r="Q30" s="65"/>
      <c r="R30" s="81">
        <f t="shared" ref="R30:R31" si="63">N30</f>
        <v>0</v>
      </c>
      <c r="S30" s="82"/>
      <c r="T30" s="65"/>
      <c r="U30" s="65"/>
      <c r="V30" s="81">
        <f t="shared" ref="V30:V31" si="64">R30</f>
        <v>0</v>
      </c>
      <c r="W30" s="119">
        <f t="shared" si="60"/>
        <v>0</v>
      </c>
      <c r="X30" s="23"/>
      <c r="Z30" s="4"/>
      <c r="AB30" s="4"/>
      <c r="AC30" s="4"/>
      <c r="AD30" s="4"/>
      <c r="AE30" s="4"/>
      <c r="AF30" s="4"/>
      <c r="AG30" s="4"/>
      <c r="AH30" s="4"/>
    </row>
    <row r="31" spans="1:34" ht="13.8" outlineLevel="1">
      <c r="A31" s="121" t="s">
        <v>80</v>
      </c>
      <c r="C31" s="24"/>
      <c r="F31" s="81">
        <v>0</v>
      </c>
      <c r="G31" s="82"/>
      <c r="H31" s="65"/>
      <c r="I31" s="65"/>
      <c r="J31" s="81">
        <f t="shared" si="61"/>
        <v>0</v>
      </c>
      <c r="K31" s="82"/>
      <c r="L31" s="65"/>
      <c r="M31" s="65"/>
      <c r="N31" s="81">
        <f t="shared" si="62"/>
        <v>0</v>
      </c>
      <c r="O31" s="82"/>
      <c r="P31" s="65"/>
      <c r="Q31" s="65"/>
      <c r="R31" s="81">
        <f t="shared" si="63"/>
        <v>0</v>
      </c>
      <c r="S31" s="82"/>
      <c r="T31" s="65"/>
      <c r="U31" s="65"/>
      <c r="V31" s="81">
        <f t="shared" si="64"/>
        <v>0</v>
      </c>
      <c r="W31" s="119">
        <f t="shared" ref="W31" si="65">F31+J31+N31+R31+V31</f>
        <v>0</v>
      </c>
      <c r="X31" s="23"/>
      <c r="Z31" s="4"/>
      <c r="AB31" s="4"/>
      <c r="AC31" s="4"/>
      <c r="AD31" s="4"/>
      <c r="AE31" s="4"/>
      <c r="AF31" s="4"/>
      <c r="AG31" s="4"/>
      <c r="AH31" s="4"/>
    </row>
    <row r="32" spans="1:34" s="59" customFormat="1" ht="13.8">
      <c r="A32" s="122" t="s">
        <v>21</v>
      </c>
      <c r="B32" s="96"/>
      <c r="C32" s="101"/>
      <c r="D32" s="87"/>
      <c r="E32" s="87"/>
      <c r="F32" s="100">
        <f>SUM(F29:F31)</f>
        <v>0</v>
      </c>
      <c r="G32" s="101"/>
      <c r="H32" s="87"/>
      <c r="I32" s="87"/>
      <c r="J32" s="100">
        <f>SUM(J29:J31)</f>
        <v>0</v>
      </c>
      <c r="K32" s="101"/>
      <c r="L32" s="87"/>
      <c r="M32" s="87"/>
      <c r="N32" s="100">
        <f>SUM(N29:N31)</f>
        <v>0</v>
      </c>
      <c r="O32" s="101"/>
      <c r="P32" s="87"/>
      <c r="Q32" s="87"/>
      <c r="R32" s="100">
        <f>SUM(R29:R31)</f>
        <v>0</v>
      </c>
      <c r="S32" s="101"/>
      <c r="T32" s="87"/>
      <c r="U32" s="87"/>
      <c r="V32" s="100">
        <f>SUM(V29:V31)</f>
        <v>0</v>
      </c>
      <c r="W32" s="120">
        <f>SUM(W29:W31)</f>
        <v>0</v>
      </c>
      <c r="X32" s="57"/>
      <c r="Y32" s="60"/>
      <c r="Z32" s="61"/>
      <c r="AA32" s="60"/>
      <c r="AB32" s="61"/>
      <c r="AC32" s="61"/>
      <c r="AD32" s="61"/>
      <c r="AE32" s="61"/>
      <c r="AF32" s="61"/>
      <c r="AG32" s="61"/>
      <c r="AH32" s="61"/>
    </row>
    <row r="33" spans="1:34" ht="7.5" customHeight="1">
      <c r="A33" s="115"/>
      <c r="C33" s="102"/>
      <c r="F33" s="105"/>
      <c r="G33" s="102"/>
      <c r="J33" s="105"/>
      <c r="K33" s="102"/>
      <c r="N33" s="105"/>
      <c r="O33" s="102"/>
      <c r="R33" s="105"/>
      <c r="S33" s="102"/>
      <c r="V33" s="105"/>
      <c r="W33" s="116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</row>
    <row r="34" spans="1:34" s="15" customFormat="1" ht="16.8">
      <c r="A34" s="302" t="s">
        <v>18</v>
      </c>
      <c r="B34" s="303"/>
      <c r="C34" s="304" t="s">
        <v>6</v>
      </c>
      <c r="D34" s="305"/>
      <c r="E34" s="305"/>
      <c r="F34" s="306"/>
      <c r="G34" s="304" t="s">
        <v>7</v>
      </c>
      <c r="H34" s="305"/>
      <c r="I34" s="305"/>
      <c r="J34" s="306"/>
      <c r="K34" s="304" t="s">
        <v>8</v>
      </c>
      <c r="L34" s="305"/>
      <c r="M34" s="305"/>
      <c r="N34" s="306"/>
      <c r="O34" s="304" t="s">
        <v>9</v>
      </c>
      <c r="P34" s="305"/>
      <c r="Q34" s="305"/>
      <c r="R34" s="306"/>
      <c r="S34" s="304" t="s">
        <v>10</v>
      </c>
      <c r="T34" s="305"/>
      <c r="U34" s="305"/>
      <c r="V34" s="306"/>
      <c r="W34" s="117" t="s">
        <v>11</v>
      </c>
      <c r="X34" s="14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</row>
    <row r="35" spans="1:34" s="59" customFormat="1" ht="13.8" outlineLevel="1">
      <c r="A35" s="118" t="s">
        <v>206</v>
      </c>
      <c r="B35" s="97"/>
      <c r="C35" s="58"/>
      <c r="D35" s="60"/>
      <c r="E35" s="60"/>
      <c r="F35" s="81">
        <v>0</v>
      </c>
      <c r="G35" s="82"/>
      <c r="H35" s="65"/>
      <c r="I35" s="65"/>
      <c r="J35" s="81">
        <f>F35</f>
        <v>0</v>
      </c>
      <c r="K35" s="82"/>
      <c r="L35" s="65"/>
      <c r="M35" s="65"/>
      <c r="N35" s="81">
        <f>J35</f>
        <v>0</v>
      </c>
      <c r="O35" s="82"/>
      <c r="P35" s="65"/>
      <c r="Q35" s="65"/>
      <c r="R35" s="81">
        <f>N35</f>
        <v>0</v>
      </c>
      <c r="S35" s="82"/>
      <c r="T35" s="65"/>
      <c r="U35" s="65"/>
      <c r="V35" s="81">
        <f>R35</f>
        <v>0</v>
      </c>
      <c r="W35" s="119">
        <f>F35+J35+N35+R35+V35</f>
        <v>0</v>
      </c>
      <c r="X35" s="57"/>
      <c r="Y35" s="83"/>
      <c r="Z35" s="84"/>
      <c r="AA35" s="85"/>
      <c r="AB35" s="84"/>
      <c r="AC35" s="85"/>
      <c r="AD35" s="84"/>
      <c r="AE35" s="85"/>
      <c r="AF35" s="84"/>
      <c r="AG35" s="85"/>
      <c r="AH35" s="84"/>
    </row>
    <row r="36" spans="1:34" s="59" customFormat="1" ht="13.8" outlineLevel="1">
      <c r="A36" s="118" t="s">
        <v>81</v>
      </c>
      <c r="B36" s="97"/>
      <c r="C36" s="58"/>
      <c r="D36" s="60"/>
      <c r="E36" s="60"/>
      <c r="F36" s="81">
        <v>0</v>
      </c>
      <c r="G36" s="82"/>
      <c r="H36" s="65"/>
      <c r="I36" s="65"/>
      <c r="J36" s="81">
        <f t="shared" ref="J36:J39" si="66">F36</f>
        <v>0</v>
      </c>
      <c r="K36" s="82"/>
      <c r="L36" s="65"/>
      <c r="M36" s="65"/>
      <c r="N36" s="81">
        <f>J36</f>
        <v>0</v>
      </c>
      <c r="O36" s="82"/>
      <c r="P36" s="65"/>
      <c r="Q36" s="65"/>
      <c r="R36" s="81">
        <f>N36</f>
        <v>0</v>
      </c>
      <c r="S36" s="82"/>
      <c r="T36" s="65"/>
      <c r="U36" s="65"/>
      <c r="V36" s="81">
        <f t="shared" ref="V36:V39" si="67">R36</f>
        <v>0</v>
      </c>
      <c r="W36" s="119">
        <f>F36+J36+N36+R36+V36</f>
        <v>0</v>
      </c>
      <c r="X36" s="57"/>
      <c r="Y36" s="63"/>
      <c r="Z36" s="86"/>
      <c r="AA36" s="60"/>
      <c r="AB36" s="86"/>
      <c r="AC36" s="60"/>
      <c r="AD36" s="86"/>
      <c r="AE36" s="60"/>
      <c r="AF36" s="86"/>
      <c r="AG36" s="60"/>
      <c r="AH36" s="86"/>
    </row>
    <row r="37" spans="1:34" s="59" customFormat="1" ht="13.8" outlineLevel="1">
      <c r="A37" s="118" t="s">
        <v>82</v>
      </c>
      <c r="B37" s="95"/>
      <c r="C37" s="58"/>
      <c r="D37" s="60"/>
      <c r="E37" s="60"/>
      <c r="F37" s="81">
        <v>0</v>
      </c>
      <c r="G37" s="82"/>
      <c r="H37" s="65"/>
      <c r="I37" s="65"/>
      <c r="J37" s="81">
        <f t="shared" si="66"/>
        <v>0</v>
      </c>
      <c r="K37" s="82"/>
      <c r="L37" s="65"/>
      <c r="M37" s="65"/>
      <c r="N37" s="81">
        <f>J37</f>
        <v>0</v>
      </c>
      <c r="O37" s="82"/>
      <c r="P37" s="65"/>
      <c r="Q37" s="65"/>
      <c r="R37" s="81">
        <f>N37</f>
        <v>0</v>
      </c>
      <c r="S37" s="82"/>
      <c r="T37" s="65"/>
      <c r="U37" s="65"/>
      <c r="V37" s="81">
        <f t="shared" si="67"/>
        <v>0</v>
      </c>
      <c r="W37" s="119">
        <f t="shared" ref="W37:W38" si="68">F37+J37+N37+R37+V37</f>
        <v>0</v>
      </c>
      <c r="X37" s="57"/>
      <c r="Y37" s="60"/>
      <c r="Z37" s="61"/>
      <c r="AA37" s="60"/>
      <c r="AB37" s="61"/>
      <c r="AC37" s="61"/>
      <c r="AD37" s="61"/>
      <c r="AE37" s="61"/>
      <c r="AF37" s="61"/>
      <c r="AG37" s="61"/>
      <c r="AH37" s="61"/>
    </row>
    <row r="38" spans="1:34" s="59" customFormat="1" ht="13.8" outlineLevel="1">
      <c r="A38" s="118" t="s">
        <v>83</v>
      </c>
      <c r="B38" s="95"/>
      <c r="C38" s="58"/>
      <c r="D38" s="60"/>
      <c r="E38" s="60"/>
      <c r="F38" s="81">
        <v>0</v>
      </c>
      <c r="G38" s="82"/>
      <c r="H38" s="90"/>
      <c r="I38" s="90"/>
      <c r="J38" s="81">
        <f t="shared" si="66"/>
        <v>0</v>
      </c>
      <c r="K38" s="82"/>
      <c r="L38" s="90"/>
      <c r="M38" s="90"/>
      <c r="N38" s="81">
        <f>J38</f>
        <v>0</v>
      </c>
      <c r="O38" s="82"/>
      <c r="P38" s="90"/>
      <c r="Q38" s="90"/>
      <c r="R38" s="81">
        <f>N38</f>
        <v>0</v>
      </c>
      <c r="S38" s="82"/>
      <c r="T38" s="90"/>
      <c r="U38" s="90"/>
      <c r="V38" s="81">
        <f t="shared" si="67"/>
        <v>0</v>
      </c>
      <c r="W38" s="119">
        <f t="shared" si="68"/>
        <v>0</v>
      </c>
      <c r="X38" s="57"/>
      <c r="Y38" s="60"/>
      <c r="Z38" s="61"/>
      <c r="AA38" s="60"/>
      <c r="AB38" s="61"/>
      <c r="AC38" s="61"/>
      <c r="AD38" s="61"/>
      <c r="AE38" s="61"/>
      <c r="AF38" s="61"/>
      <c r="AG38" s="61"/>
      <c r="AH38" s="61"/>
    </row>
    <row r="39" spans="1:34" s="59" customFormat="1" ht="13.8" outlineLevel="1">
      <c r="A39" s="118" t="s">
        <v>84</v>
      </c>
      <c r="B39" s="95"/>
      <c r="C39" s="58"/>
      <c r="D39" s="60"/>
      <c r="E39" s="60"/>
      <c r="F39" s="81">
        <v>0</v>
      </c>
      <c r="G39" s="82"/>
      <c r="H39" s="65"/>
      <c r="I39" s="65"/>
      <c r="J39" s="81">
        <f t="shared" si="66"/>
        <v>0</v>
      </c>
      <c r="K39" s="82"/>
      <c r="L39" s="65"/>
      <c r="M39" s="65"/>
      <c r="N39" s="81">
        <f>J39</f>
        <v>0</v>
      </c>
      <c r="O39" s="82"/>
      <c r="P39" s="65"/>
      <c r="Q39" s="65"/>
      <c r="R39" s="81">
        <f>N39</f>
        <v>0</v>
      </c>
      <c r="S39" s="82"/>
      <c r="T39" s="65"/>
      <c r="U39" s="65"/>
      <c r="V39" s="81">
        <f t="shared" si="67"/>
        <v>0</v>
      </c>
      <c r="W39" s="119">
        <f t="shared" ref="W39" si="69">F39+J39+N39+R39+V39</f>
        <v>0</v>
      </c>
      <c r="X39" s="57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s="59" customFormat="1" ht="13.8">
      <c r="A40" s="122" t="s">
        <v>22</v>
      </c>
      <c r="B40" s="96"/>
      <c r="C40" s="101"/>
      <c r="D40" s="87"/>
      <c r="E40" s="87"/>
      <c r="F40" s="100">
        <f>SUM(F35:F39)</f>
        <v>0</v>
      </c>
      <c r="G40" s="101"/>
      <c r="H40" s="87"/>
      <c r="I40" s="87"/>
      <c r="J40" s="100">
        <f>SUM(J35:J39)</f>
        <v>0</v>
      </c>
      <c r="K40" s="101"/>
      <c r="L40" s="87"/>
      <c r="M40" s="87"/>
      <c r="N40" s="100">
        <f>SUM(N35:N39)</f>
        <v>0</v>
      </c>
      <c r="O40" s="101"/>
      <c r="P40" s="87"/>
      <c r="Q40" s="87"/>
      <c r="R40" s="100">
        <f>SUM(R35:R39)</f>
        <v>0</v>
      </c>
      <c r="S40" s="101"/>
      <c r="T40" s="87"/>
      <c r="U40" s="87"/>
      <c r="V40" s="100">
        <f>SUM(V35:V39)</f>
        <v>0</v>
      </c>
      <c r="W40" s="120">
        <f>SUM(W35:W39)</f>
        <v>0</v>
      </c>
      <c r="X40" s="57"/>
      <c r="Y40" s="60"/>
      <c r="Z40" s="61"/>
      <c r="AA40" s="60"/>
      <c r="AB40" s="61"/>
      <c r="AC40" s="61"/>
      <c r="AD40" s="61"/>
      <c r="AE40" s="61"/>
      <c r="AF40" s="61"/>
      <c r="AG40" s="61"/>
      <c r="AH40" s="61"/>
    </row>
    <row r="41" spans="1:34" ht="7.5" customHeight="1">
      <c r="A41" s="115"/>
      <c r="C41" s="102"/>
      <c r="F41" s="105"/>
      <c r="G41" s="102"/>
      <c r="J41" s="105"/>
      <c r="K41" s="102"/>
      <c r="N41" s="105"/>
      <c r="O41" s="102"/>
      <c r="R41" s="105"/>
      <c r="S41" s="102"/>
      <c r="V41" s="105"/>
      <c r="W41" s="116"/>
    </row>
    <row r="42" spans="1:34" s="15" customFormat="1" ht="16.8">
      <c r="A42" s="302" t="s">
        <v>16</v>
      </c>
      <c r="B42" s="303"/>
      <c r="C42" s="304" t="s">
        <v>6</v>
      </c>
      <c r="D42" s="305"/>
      <c r="E42" s="305"/>
      <c r="F42" s="306"/>
      <c r="G42" s="304" t="s">
        <v>7</v>
      </c>
      <c r="H42" s="305"/>
      <c r="I42" s="305"/>
      <c r="J42" s="306"/>
      <c r="K42" s="304" t="s">
        <v>8</v>
      </c>
      <c r="L42" s="305"/>
      <c r="M42" s="305"/>
      <c r="N42" s="306"/>
      <c r="O42" s="304" t="s">
        <v>9</v>
      </c>
      <c r="P42" s="305"/>
      <c r="Q42" s="305"/>
      <c r="R42" s="306"/>
      <c r="S42" s="304" t="s">
        <v>10</v>
      </c>
      <c r="T42" s="305"/>
      <c r="U42" s="305"/>
      <c r="V42" s="306"/>
      <c r="W42" s="117" t="s">
        <v>11</v>
      </c>
      <c r="X42" s="14"/>
      <c r="Y42" s="25"/>
      <c r="Z42" s="26"/>
      <c r="AA42" s="25"/>
      <c r="AB42" s="26"/>
      <c r="AC42" s="26"/>
      <c r="AD42" s="26"/>
      <c r="AE42" s="26"/>
      <c r="AF42" s="26"/>
      <c r="AG42" s="26"/>
      <c r="AH42" s="26"/>
    </row>
    <row r="43" spans="1:34" ht="13.8" hidden="1" outlineLevel="1">
      <c r="A43" s="118" t="s">
        <v>38</v>
      </c>
      <c r="C43" s="24"/>
      <c r="F43" s="81">
        <v>0</v>
      </c>
      <c r="G43" s="82"/>
      <c r="H43" s="65"/>
      <c r="I43" s="65"/>
      <c r="J43" s="81">
        <f>F43</f>
        <v>0</v>
      </c>
      <c r="K43" s="82"/>
      <c r="L43" s="65"/>
      <c r="M43" s="65"/>
      <c r="N43" s="81">
        <f>J43</f>
        <v>0</v>
      </c>
      <c r="O43" s="82"/>
      <c r="P43" s="65"/>
      <c r="Q43" s="65"/>
      <c r="R43" s="81">
        <f>N43</f>
        <v>0</v>
      </c>
      <c r="S43" s="82"/>
      <c r="T43" s="65"/>
      <c r="U43" s="65"/>
      <c r="V43" s="81">
        <f>R43</f>
        <v>0</v>
      </c>
      <c r="W43" s="123">
        <f>F43+J43+N43+R43+V43</f>
        <v>0</v>
      </c>
      <c r="X43" s="23"/>
      <c r="Z43" s="4"/>
      <c r="AB43" s="4"/>
      <c r="AC43" s="4"/>
      <c r="AD43" s="4"/>
      <c r="AE43" s="4"/>
      <c r="AF43" s="4"/>
      <c r="AG43" s="4"/>
      <c r="AH43" s="4"/>
    </row>
    <row r="44" spans="1:34" ht="13.8" hidden="1" outlineLevel="1">
      <c r="A44" s="118" t="s">
        <v>39</v>
      </c>
      <c r="C44" s="24"/>
      <c r="F44" s="81">
        <v>0</v>
      </c>
      <c r="G44" s="82"/>
      <c r="H44" s="65"/>
      <c r="I44" s="65"/>
      <c r="J44" s="81">
        <f t="shared" ref="J44:J46" si="70">F44</f>
        <v>0</v>
      </c>
      <c r="K44" s="82"/>
      <c r="L44" s="65"/>
      <c r="M44" s="65"/>
      <c r="N44" s="81">
        <f t="shared" ref="N44:N46" si="71">J44</f>
        <v>0</v>
      </c>
      <c r="O44" s="82"/>
      <c r="P44" s="65"/>
      <c r="Q44" s="65"/>
      <c r="R44" s="81">
        <f t="shared" ref="R44:R46" si="72">N44</f>
        <v>0</v>
      </c>
      <c r="S44" s="82"/>
      <c r="T44" s="65"/>
      <c r="U44" s="65"/>
      <c r="V44" s="81">
        <f t="shared" ref="V44:V46" si="73">R44</f>
        <v>0</v>
      </c>
      <c r="W44" s="123">
        <f>F44+J44+N44+R44+V44</f>
        <v>0</v>
      </c>
      <c r="X44" s="23"/>
      <c r="Z44" s="4"/>
      <c r="AB44" s="4"/>
      <c r="AC44" s="4"/>
      <c r="AD44" s="4"/>
      <c r="AE44" s="4"/>
      <c r="AF44" s="4"/>
      <c r="AG44" s="4"/>
      <c r="AH44" s="4"/>
    </row>
    <row r="45" spans="1:34" ht="13.8" hidden="1" outlineLevel="1">
      <c r="A45" s="118" t="s">
        <v>40</v>
      </c>
      <c r="C45" s="24"/>
      <c r="F45" s="81">
        <v>0</v>
      </c>
      <c r="G45" s="82"/>
      <c r="H45" s="65"/>
      <c r="I45" s="65"/>
      <c r="J45" s="81">
        <f t="shared" si="70"/>
        <v>0</v>
      </c>
      <c r="K45" s="82"/>
      <c r="L45" s="65"/>
      <c r="M45" s="65"/>
      <c r="N45" s="81">
        <f t="shared" si="71"/>
        <v>0</v>
      </c>
      <c r="O45" s="82"/>
      <c r="P45" s="65"/>
      <c r="Q45" s="65"/>
      <c r="R45" s="81">
        <f t="shared" si="72"/>
        <v>0</v>
      </c>
      <c r="S45" s="82"/>
      <c r="T45" s="65"/>
      <c r="U45" s="65"/>
      <c r="V45" s="81">
        <f t="shared" si="73"/>
        <v>0</v>
      </c>
      <c r="W45" s="123">
        <f>F45+J45+N45+R45+V45</f>
        <v>0</v>
      </c>
      <c r="X45" s="23"/>
      <c r="Z45" s="4"/>
      <c r="AB45" s="4"/>
      <c r="AC45" s="4"/>
      <c r="AD45" s="4"/>
      <c r="AE45" s="4"/>
      <c r="AF45" s="4"/>
      <c r="AG45" s="4"/>
      <c r="AH45" s="4"/>
    </row>
    <row r="46" spans="1:34" ht="13.8" hidden="1" outlineLevel="1">
      <c r="A46" s="118" t="s">
        <v>41</v>
      </c>
      <c r="C46" s="24"/>
      <c r="F46" s="81">
        <v>0</v>
      </c>
      <c r="G46" s="82"/>
      <c r="H46" s="65"/>
      <c r="I46" s="65"/>
      <c r="J46" s="81">
        <f t="shared" si="70"/>
        <v>0</v>
      </c>
      <c r="K46" s="82"/>
      <c r="L46" s="65"/>
      <c r="M46" s="65"/>
      <c r="N46" s="81">
        <f t="shared" si="71"/>
        <v>0</v>
      </c>
      <c r="O46" s="82"/>
      <c r="P46" s="65"/>
      <c r="Q46" s="65"/>
      <c r="R46" s="81">
        <f t="shared" si="72"/>
        <v>0</v>
      </c>
      <c r="S46" s="82"/>
      <c r="T46" s="65"/>
      <c r="U46" s="65"/>
      <c r="V46" s="81">
        <f t="shared" si="73"/>
        <v>0</v>
      </c>
      <c r="W46" s="123">
        <f>F46+J46+N46+R46+V46</f>
        <v>0</v>
      </c>
      <c r="X46" s="23"/>
      <c r="Z46" s="4"/>
      <c r="AB46" s="4"/>
      <c r="AC46" s="4"/>
      <c r="AD46" s="4"/>
      <c r="AE46" s="4"/>
      <c r="AF46" s="4"/>
      <c r="AG46" s="4"/>
      <c r="AH46" s="4"/>
    </row>
    <row r="47" spans="1:34" s="59" customFormat="1" ht="13.8" collapsed="1">
      <c r="A47" s="122" t="s">
        <v>24</v>
      </c>
      <c r="B47" s="96"/>
      <c r="C47" s="101"/>
      <c r="D47" s="87"/>
      <c r="E47" s="87"/>
      <c r="F47" s="100">
        <f>SUM(F43:F46)</f>
        <v>0</v>
      </c>
      <c r="G47" s="101"/>
      <c r="H47" s="87"/>
      <c r="I47" s="87"/>
      <c r="J47" s="100">
        <f>SUM(J43:J46)</f>
        <v>0</v>
      </c>
      <c r="K47" s="101"/>
      <c r="L47" s="87"/>
      <c r="M47" s="87"/>
      <c r="N47" s="100">
        <f>SUM(N43:N46)</f>
        <v>0</v>
      </c>
      <c r="O47" s="101"/>
      <c r="P47" s="87"/>
      <c r="Q47" s="87"/>
      <c r="R47" s="100">
        <f>SUM(R43:R46)</f>
        <v>0</v>
      </c>
      <c r="S47" s="101"/>
      <c r="T47" s="87"/>
      <c r="U47" s="87"/>
      <c r="V47" s="100">
        <f>SUM(V43:V46)</f>
        <v>0</v>
      </c>
      <c r="W47" s="120">
        <f>SUM(W43:W46)</f>
        <v>0</v>
      </c>
      <c r="X47" s="57"/>
      <c r="Y47" s="60"/>
      <c r="Z47" s="61"/>
      <c r="AA47" s="60"/>
      <c r="AB47" s="61"/>
      <c r="AC47" s="61"/>
      <c r="AD47" s="61"/>
      <c r="AE47" s="61"/>
      <c r="AF47" s="61"/>
      <c r="AG47" s="61"/>
      <c r="AH47" s="61"/>
    </row>
    <row r="48" spans="1:34" ht="7.5" customHeight="1">
      <c r="A48" s="115"/>
      <c r="C48" s="102"/>
      <c r="F48" s="105"/>
      <c r="G48" s="102"/>
      <c r="J48" s="105"/>
      <c r="K48" s="102"/>
      <c r="N48" s="105"/>
      <c r="O48" s="102"/>
      <c r="R48" s="105"/>
      <c r="S48" s="102"/>
      <c r="V48" s="105"/>
      <c r="W48" s="116"/>
    </row>
    <row r="49" spans="1:34" s="15" customFormat="1" ht="16.8">
      <c r="A49" s="302" t="s">
        <v>69</v>
      </c>
      <c r="B49" s="303"/>
      <c r="C49" s="304" t="s">
        <v>6</v>
      </c>
      <c r="D49" s="305"/>
      <c r="E49" s="305"/>
      <c r="F49" s="306"/>
      <c r="G49" s="304" t="s">
        <v>7</v>
      </c>
      <c r="H49" s="305"/>
      <c r="I49" s="305"/>
      <c r="J49" s="306"/>
      <c r="K49" s="304" t="s">
        <v>8</v>
      </c>
      <c r="L49" s="305"/>
      <c r="M49" s="305"/>
      <c r="N49" s="306"/>
      <c r="O49" s="304" t="s">
        <v>9</v>
      </c>
      <c r="P49" s="305"/>
      <c r="Q49" s="305"/>
      <c r="R49" s="306"/>
      <c r="S49" s="304" t="s">
        <v>10</v>
      </c>
      <c r="T49" s="305"/>
      <c r="U49" s="305"/>
      <c r="V49" s="306"/>
      <c r="W49" s="117" t="s">
        <v>11</v>
      </c>
      <c r="X49" s="14"/>
      <c r="Y49" s="25"/>
      <c r="Z49" s="26"/>
      <c r="AA49" s="25"/>
      <c r="AB49" s="26"/>
      <c r="AC49" s="26"/>
      <c r="AD49" s="26"/>
      <c r="AE49" s="26"/>
      <c r="AF49" s="26"/>
      <c r="AG49" s="26"/>
      <c r="AH49" s="26"/>
    </row>
    <row r="50" spans="1:34" ht="13.8" hidden="1" outlineLevel="1">
      <c r="A50" s="118" t="str">
        <f>Subaward!B9</f>
        <v>Subcontractor #1</v>
      </c>
      <c r="C50" s="24"/>
      <c r="F50" s="81">
        <f>Subaward!D30</f>
        <v>0</v>
      </c>
      <c r="G50" s="82"/>
      <c r="H50" s="65"/>
      <c r="I50" s="65"/>
      <c r="J50" s="81">
        <f>Subaward!E30</f>
        <v>0</v>
      </c>
      <c r="K50" s="82"/>
      <c r="L50" s="65"/>
      <c r="M50" s="65"/>
      <c r="N50" s="81">
        <f>Subaward!F30</f>
        <v>0</v>
      </c>
      <c r="O50" s="82"/>
      <c r="P50" s="65"/>
      <c r="Q50" s="65"/>
      <c r="R50" s="81">
        <f>Subaward!G30</f>
        <v>0</v>
      </c>
      <c r="S50" s="82"/>
      <c r="T50" s="65"/>
      <c r="U50" s="65"/>
      <c r="V50" s="81">
        <f>Subaward!H30</f>
        <v>0</v>
      </c>
      <c r="W50" s="119">
        <f>F50+J50+N50+R50+V50</f>
        <v>0</v>
      </c>
      <c r="X50" s="23"/>
    </row>
    <row r="51" spans="1:34" ht="13.8" hidden="1" outlineLevel="1">
      <c r="A51" s="118" t="str">
        <f>Subaward!B10</f>
        <v>Subcontractor #2</v>
      </c>
      <c r="C51" s="24"/>
      <c r="F51" s="81">
        <f>Subaward!D31</f>
        <v>0</v>
      </c>
      <c r="G51" s="82"/>
      <c r="H51" s="65"/>
      <c r="I51" s="65"/>
      <c r="J51" s="81">
        <f>Subaward!E31</f>
        <v>0</v>
      </c>
      <c r="K51" s="82"/>
      <c r="L51" s="65"/>
      <c r="M51" s="65"/>
      <c r="N51" s="81">
        <f>Subaward!F31</f>
        <v>0</v>
      </c>
      <c r="O51" s="82"/>
      <c r="P51" s="65"/>
      <c r="Q51" s="65"/>
      <c r="R51" s="81">
        <f>Subaward!G31</f>
        <v>0</v>
      </c>
      <c r="S51" s="82"/>
      <c r="T51" s="65"/>
      <c r="U51" s="65"/>
      <c r="V51" s="81">
        <f>Subaward!H31</f>
        <v>0</v>
      </c>
      <c r="W51" s="119">
        <f>F51+J51+N51+R51+V51</f>
        <v>0</v>
      </c>
      <c r="X51" s="23"/>
    </row>
    <row r="52" spans="1:34" ht="13.8" hidden="1" outlineLevel="1">
      <c r="A52" s="118" t="str">
        <f>Subaward!B11</f>
        <v>Subcontractor #3</v>
      </c>
      <c r="C52" s="24"/>
      <c r="F52" s="81">
        <f>Subaward!D32</f>
        <v>0</v>
      </c>
      <c r="G52" s="82"/>
      <c r="H52" s="65"/>
      <c r="I52" s="65"/>
      <c r="J52" s="81">
        <f>Subaward!E32</f>
        <v>0</v>
      </c>
      <c r="K52" s="82"/>
      <c r="L52" s="65"/>
      <c r="M52" s="65"/>
      <c r="N52" s="81">
        <f>Subaward!F32</f>
        <v>0</v>
      </c>
      <c r="O52" s="82"/>
      <c r="P52" s="65"/>
      <c r="Q52" s="65"/>
      <c r="R52" s="81">
        <f>Subaward!G32</f>
        <v>0</v>
      </c>
      <c r="S52" s="82"/>
      <c r="T52" s="65"/>
      <c r="U52" s="65"/>
      <c r="V52" s="81">
        <f>Subaward!H32</f>
        <v>0</v>
      </c>
      <c r="W52" s="119">
        <f>F52+J52+N52+R52+V52</f>
        <v>0</v>
      </c>
      <c r="X52" s="23"/>
    </row>
    <row r="53" spans="1:34" ht="13.8" hidden="1" outlineLevel="1">
      <c r="A53" s="118" t="str">
        <f>Subaward!B12</f>
        <v>Subcontractor #4</v>
      </c>
      <c r="C53" s="24"/>
      <c r="F53" s="81">
        <f>Subaward!D33</f>
        <v>0</v>
      </c>
      <c r="G53" s="82"/>
      <c r="H53" s="65"/>
      <c r="I53" s="65"/>
      <c r="J53" s="81">
        <f>Subaward!E33</f>
        <v>0</v>
      </c>
      <c r="K53" s="82"/>
      <c r="L53" s="65"/>
      <c r="M53" s="65"/>
      <c r="N53" s="81">
        <f>Subaward!F33</f>
        <v>0</v>
      </c>
      <c r="O53" s="82"/>
      <c r="P53" s="65"/>
      <c r="Q53" s="65"/>
      <c r="R53" s="81">
        <f>Subaward!G33</f>
        <v>0</v>
      </c>
      <c r="S53" s="82"/>
      <c r="T53" s="65"/>
      <c r="U53" s="65"/>
      <c r="V53" s="81">
        <f>Subaward!H33</f>
        <v>0</v>
      </c>
      <c r="W53" s="119">
        <f>F53+J53+N53+R53+V53</f>
        <v>0</v>
      </c>
      <c r="X53" s="23"/>
    </row>
    <row r="54" spans="1:34" s="59" customFormat="1" ht="13.8" collapsed="1">
      <c r="A54" s="122" t="s">
        <v>89</v>
      </c>
      <c r="B54" s="96"/>
      <c r="C54" s="101"/>
      <c r="D54" s="87"/>
      <c r="E54" s="87"/>
      <c r="F54" s="100">
        <f>SUM(F50:F53)</f>
        <v>0</v>
      </c>
      <c r="G54" s="101"/>
      <c r="H54" s="87"/>
      <c r="I54" s="87"/>
      <c r="J54" s="100">
        <f>SUM(J50:J53)</f>
        <v>0</v>
      </c>
      <c r="K54" s="101"/>
      <c r="L54" s="87"/>
      <c r="M54" s="87"/>
      <c r="N54" s="100">
        <f>SUM(N50:N53)</f>
        <v>0</v>
      </c>
      <c r="O54" s="101"/>
      <c r="P54" s="87"/>
      <c r="Q54" s="87"/>
      <c r="R54" s="100">
        <f>SUM(R50:R53)</f>
        <v>0</v>
      </c>
      <c r="S54" s="101"/>
      <c r="T54" s="87"/>
      <c r="U54" s="87"/>
      <c r="V54" s="100">
        <f>SUM(V50:V53)</f>
        <v>0</v>
      </c>
      <c r="W54" s="120">
        <f>SUM(W50:W53)</f>
        <v>0</v>
      </c>
      <c r="X54" s="57"/>
      <c r="Y54" s="60"/>
      <c r="Z54" s="61"/>
      <c r="AA54" s="60"/>
      <c r="AB54" s="61"/>
      <c r="AC54" s="61"/>
      <c r="AD54" s="61"/>
      <c r="AE54" s="61"/>
      <c r="AF54" s="61"/>
      <c r="AG54" s="61"/>
      <c r="AH54" s="61"/>
    </row>
    <row r="55" spans="1:34" ht="7.5" customHeight="1">
      <c r="A55" s="115"/>
      <c r="C55" s="102"/>
      <c r="F55" s="105"/>
      <c r="G55" s="102"/>
      <c r="J55" s="105"/>
      <c r="K55" s="102"/>
      <c r="N55" s="105"/>
      <c r="O55" s="102"/>
      <c r="R55" s="105"/>
      <c r="S55" s="102"/>
      <c r="V55" s="105"/>
      <c r="W55" s="116"/>
    </row>
    <row r="56" spans="1:34" ht="16.8">
      <c r="A56" s="302" t="s">
        <v>68</v>
      </c>
      <c r="B56" s="303"/>
      <c r="C56" s="304" t="s">
        <v>6</v>
      </c>
      <c r="D56" s="305"/>
      <c r="E56" s="305"/>
      <c r="F56" s="306"/>
      <c r="G56" s="304" t="s">
        <v>7</v>
      </c>
      <c r="H56" s="305"/>
      <c r="I56" s="305"/>
      <c r="J56" s="306"/>
      <c r="K56" s="304" t="s">
        <v>8</v>
      </c>
      <c r="L56" s="305"/>
      <c r="M56" s="305"/>
      <c r="N56" s="306"/>
      <c r="O56" s="304" t="s">
        <v>9</v>
      </c>
      <c r="P56" s="305"/>
      <c r="Q56" s="305"/>
      <c r="R56" s="306"/>
      <c r="S56" s="304" t="s">
        <v>10</v>
      </c>
      <c r="T56" s="305"/>
      <c r="U56" s="305"/>
      <c r="V56" s="306"/>
      <c r="W56" s="117" t="s">
        <v>11</v>
      </c>
    </row>
    <row r="57" spans="1:34" ht="13.8" hidden="1" outlineLevel="1">
      <c r="A57" s="118" t="str">
        <f>A50</f>
        <v>Subcontractor #1</v>
      </c>
      <c r="C57" s="24"/>
      <c r="F57" s="81">
        <f>Subaward!D45</f>
        <v>0</v>
      </c>
      <c r="G57" s="82"/>
      <c r="H57" s="65"/>
      <c r="I57" s="65"/>
      <c r="J57" s="81">
        <f>Subaward!E45</f>
        <v>0</v>
      </c>
      <c r="K57" s="82"/>
      <c r="L57" s="65"/>
      <c r="M57" s="65"/>
      <c r="N57" s="81">
        <f>Subaward!F45</f>
        <v>0</v>
      </c>
      <c r="O57" s="82"/>
      <c r="P57" s="65"/>
      <c r="Q57" s="65"/>
      <c r="R57" s="81">
        <f>Subaward!G45</f>
        <v>0</v>
      </c>
      <c r="S57" s="82"/>
      <c r="T57" s="65"/>
      <c r="U57" s="65"/>
      <c r="V57" s="81">
        <f>Subaward!H45</f>
        <v>0</v>
      </c>
      <c r="W57" s="119">
        <f>F57+J57+N57+R57+V57</f>
        <v>0</v>
      </c>
      <c r="Y57" s="4">
        <f>W57+W50</f>
        <v>0</v>
      </c>
    </row>
    <row r="58" spans="1:34" ht="13.8" hidden="1" outlineLevel="1">
      <c r="A58" s="118" t="str">
        <f t="shared" ref="A58:A60" si="74">A51</f>
        <v>Subcontractor #2</v>
      </c>
      <c r="C58" s="24"/>
      <c r="F58" s="81">
        <f>Subaward!D46</f>
        <v>0</v>
      </c>
      <c r="G58" s="82"/>
      <c r="H58" s="65"/>
      <c r="I58" s="65"/>
      <c r="J58" s="81">
        <f>Subaward!E46</f>
        <v>0</v>
      </c>
      <c r="K58" s="82"/>
      <c r="L58" s="65"/>
      <c r="M58" s="65"/>
      <c r="N58" s="81">
        <f>Subaward!F46</f>
        <v>0</v>
      </c>
      <c r="O58" s="82"/>
      <c r="P58" s="65"/>
      <c r="Q58" s="65"/>
      <c r="R58" s="81">
        <f>Subaward!G46</f>
        <v>0</v>
      </c>
      <c r="S58" s="82"/>
      <c r="T58" s="65"/>
      <c r="U58" s="65"/>
      <c r="V58" s="81">
        <f>Subaward!H46</f>
        <v>0</v>
      </c>
      <c r="W58" s="119">
        <f>F58+J58+N58+R58+V58</f>
        <v>0</v>
      </c>
      <c r="Y58" s="4">
        <f>W58+W51</f>
        <v>0</v>
      </c>
    </row>
    <row r="59" spans="1:34" ht="13.8" hidden="1" outlineLevel="1">
      <c r="A59" s="118" t="str">
        <f t="shared" si="74"/>
        <v>Subcontractor #3</v>
      </c>
      <c r="C59" s="24"/>
      <c r="F59" s="81">
        <f>Subaward!D47</f>
        <v>0</v>
      </c>
      <c r="G59" s="82"/>
      <c r="H59" s="65"/>
      <c r="I59" s="65"/>
      <c r="J59" s="81">
        <f>Subaward!E47</f>
        <v>0</v>
      </c>
      <c r="K59" s="82"/>
      <c r="L59" s="65"/>
      <c r="M59" s="65"/>
      <c r="N59" s="81">
        <f>Subaward!F47</f>
        <v>0</v>
      </c>
      <c r="O59" s="82"/>
      <c r="P59" s="65"/>
      <c r="Q59" s="65"/>
      <c r="R59" s="81">
        <f>Subaward!G47</f>
        <v>0</v>
      </c>
      <c r="S59" s="82"/>
      <c r="T59" s="65"/>
      <c r="U59" s="65"/>
      <c r="V59" s="81">
        <f>Subaward!H47</f>
        <v>0</v>
      </c>
      <c r="W59" s="119">
        <f>F59+J59+N59+R59+V59</f>
        <v>0</v>
      </c>
      <c r="Y59" s="4">
        <f>W59+W52</f>
        <v>0</v>
      </c>
    </row>
    <row r="60" spans="1:34" ht="13.8" hidden="1" outlineLevel="1">
      <c r="A60" s="118" t="str">
        <f t="shared" si="74"/>
        <v>Subcontractor #4</v>
      </c>
      <c r="C60" s="24"/>
      <c r="F60" s="81">
        <f>Subaward!D48</f>
        <v>0</v>
      </c>
      <c r="G60" s="82"/>
      <c r="H60" s="65"/>
      <c r="I60" s="65"/>
      <c r="J60" s="81">
        <f>Subaward!E48</f>
        <v>0</v>
      </c>
      <c r="K60" s="82"/>
      <c r="L60" s="65"/>
      <c r="M60" s="65"/>
      <c r="N60" s="81">
        <f>Subaward!F48</f>
        <v>0</v>
      </c>
      <c r="O60" s="82"/>
      <c r="P60" s="65"/>
      <c r="Q60" s="65"/>
      <c r="R60" s="81">
        <f>Subaward!G48</f>
        <v>0</v>
      </c>
      <c r="S60" s="82"/>
      <c r="T60" s="65"/>
      <c r="U60" s="65"/>
      <c r="V60" s="81">
        <f>Subaward!H48</f>
        <v>0</v>
      </c>
      <c r="W60" s="119">
        <f>F60+J60+N60+R60+V60</f>
        <v>0</v>
      </c>
      <c r="Y60" s="4">
        <f>W53+W60</f>
        <v>0</v>
      </c>
    </row>
    <row r="61" spans="1:34" s="62" customFormat="1" ht="13.8" collapsed="1">
      <c r="A61" s="122" t="s">
        <v>88</v>
      </c>
      <c r="B61" s="96"/>
      <c r="C61" s="101"/>
      <c r="D61" s="87"/>
      <c r="E61" s="87"/>
      <c r="F61" s="100">
        <f>SUM(F57:F60)</f>
        <v>0</v>
      </c>
      <c r="G61" s="101"/>
      <c r="H61" s="87"/>
      <c r="I61" s="87"/>
      <c r="J61" s="100">
        <f>SUM(J57:J60)</f>
        <v>0</v>
      </c>
      <c r="K61" s="101"/>
      <c r="L61" s="87"/>
      <c r="M61" s="87"/>
      <c r="N61" s="100">
        <f>SUM(N57:N60)</f>
        <v>0</v>
      </c>
      <c r="O61" s="101"/>
      <c r="P61" s="87"/>
      <c r="Q61" s="87"/>
      <c r="R61" s="100">
        <f>SUM(R57:R60)</f>
        <v>0</v>
      </c>
      <c r="S61" s="101"/>
      <c r="T61" s="87"/>
      <c r="U61" s="87"/>
      <c r="V61" s="100">
        <f>SUM(V57:V60)</f>
        <v>0</v>
      </c>
      <c r="W61" s="120">
        <f>SUM(W57:W60)</f>
        <v>0</v>
      </c>
      <c r="X61" s="59"/>
      <c r="Y61" s="65"/>
      <c r="Z61" s="64"/>
      <c r="AA61" s="65"/>
      <c r="AB61" s="64"/>
      <c r="AC61" s="64"/>
      <c r="AD61" s="64"/>
      <c r="AE61" s="64"/>
      <c r="AF61" s="64"/>
      <c r="AG61" s="64"/>
      <c r="AH61" s="64"/>
    </row>
    <row r="62" spans="1:34" ht="7.5" customHeight="1">
      <c r="A62" s="115"/>
      <c r="C62" s="102"/>
      <c r="F62" s="105"/>
      <c r="G62" s="102"/>
      <c r="J62" s="105"/>
      <c r="K62" s="102"/>
      <c r="N62" s="105"/>
      <c r="O62" s="102"/>
      <c r="R62" s="105"/>
      <c r="S62" s="102"/>
      <c r="V62" s="105"/>
      <c r="W62" s="116"/>
    </row>
    <row r="63" spans="1:34" ht="16.8">
      <c r="A63" s="302" t="s">
        <v>101</v>
      </c>
      <c r="B63" s="303"/>
      <c r="C63" s="304" t="s">
        <v>6</v>
      </c>
      <c r="D63" s="305"/>
      <c r="E63" s="305"/>
      <c r="F63" s="306"/>
      <c r="G63" s="304" t="s">
        <v>7</v>
      </c>
      <c r="H63" s="305"/>
      <c r="I63" s="305"/>
      <c r="J63" s="306"/>
      <c r="K63" s="304" t="s">
        <v>8</v>
      </c>
      <c r="L63" s="305"/>
      <c r="M63" s="305"/>
      <c r="N63" s="306"/>
      <c r="O63" s="304" t="s">
        <v>9</v>
      </c>
      <c r="P63" s="305"/>
      <c r="Q63" s="305"/>
      <c r="R63" s="306"/>
      <c r="S63" s="304" t="s">
        <v>10</v>
      </c>
      <c r="T63" s="305"/>
      <c r="U63" s="305"/>
      <c r="V63" s="306"/>
      <c r="W63" s="117" t="s">
        <v>11</v>
      </c>
    </row>
    <row r="64" spans="1:34" ht="13.2">
      <c r="A64" s="157" t="s">
        <v>96</v>
      </c>
      <c r="B64" s="56"/>
      <c r="C64" s="103"/>
      <c r="D64" s="3"/>
      <c r="E64" s="3"/>
      <c r="F64" s="106">
        <f>F54+F61-Subaward!M19</f>
        <v>0</v>
      </c>
      <c r="G64" s="103"/>
      <c r="H64" s="3"/>
      <c r="I64" s="3"/>
      <c r="J64" s="106">
        <f>J54+J61-Subaward!O19</f>
        <v>0</v>
      </c>
      <c r="K64" s="103"/>
      <c r="L64" s="3"/>
      <c r="M64" s="3"/>
      <c r="N64" s="106">
        <f>N54+N61-Subaward!Q19</f>
        <v>0</v>
      </c>
      <c r="O64" s="103"/>
      <c r="P64" s="3"/>
      <c r="Q64" s="3"/>
      <c r="R64" s="106">
        <f>R54+R61-Subaward!S19</f>
        <v>0</v>
      </c>
      <c r="S64" s="103"/>
      <c r="T64" s="3"/>
      <c r="U64" s="3"/>
      <c r="V64" s="106">
        <f>V54+V61-Subaward!U19</f>
        <v>0</v>
      </c>
      <c r="W64" s="125">
        <f>F64+J64+N64+R64+V64</f>
        <v>0</v>
      </c>
    </row>
    <row r="65" spans="1:34" ht="13.2">
      <c r="A65" s="157" t="s">
        <v>95</v>
      </c>
      <c r="B65" s="56"/>
      <c r="C65" s="103"/>
      <c r="D65" s="3"/>
      <c r="E65" s="3"/>
      <c r="F65" s="106">
        <f>Subaward!M19</f>
        <v>0</v>
      </c>
      <c r="G65" s="103"/>
      <c r="H65" s="3"/>
      <c r="I65" s="3"/>
      <c r="J65" s="106">
        <f>Subaward!O19</f>
        <v>0</v>
      </c>
      <c r="K65" s="103"/>
      <c r="L65" s="3"/>
      <c r="M65" s="3"/>
      <c r="N65" s="106">
        <f>Subaward!Q19</f>
        <v>0</v>
      </c>
      <c r="O65" s="103"/>
      <c r="P65" s="3"/>
      <c r="Q65" s="3"/>
      <c r="R65" s="106">
        <f>Subaward!S19</f>
        <v>0</v>
      </c>
      <c r="S65" s="103"/>
      <c r="T65" s="3"/>
      <c r="U65" s="3"/>
      <c r="V65" s="106">
        <f>Subaward!U19</f>
        <v>0</v>
      </c>
      <c r="W65" s="125">
        <f t="shared" ref="W65:W66" si="75">F65+J65+N65+R65+V65</f>
        <v>0</v>
      </c>
    </row>
    <row r="66" spans="1:34" ht="12.6">
      <c r="A66" s="126" t="s">
        <v>50</v>
      </c>
      <c r="B66" s="88"/>
      <c r="C66" s="104"/>
      <c r="D66" s="89"/>
      <c r="E66" s="89"/>
      <c r="F66" s="107">
        <f>SUM(F64:F65)</f>
        <v>0</v>
      </c>
      <c r="G66" s="104"/>
      <c r="H66" s="89"/>
      <c r="I66" s="89"/>
      <c r="J66" s="107">
        <f>SUM(J64:J65)</f>
        <v>0</v>
      </c>
      <c r="K66" s="104"/>
      <c r="L66" s="89"/>
      <c r="M66" s="89"/>
      <c r="N66" s="107">
        <f>SUM(N64:N65)</f>
        <v>0</v>
      </c>
      <c r="O66" s="104"/>
      <c r="P66" s="89"/>
      <c r="Q66" s="89"/>
      <c r="R66" s="107">
        <f>SUM(R64:R65)</f>
        <v>0</v>
      </c>
      <c r="S66" s="104"/>
      <c r="T66" s="89"/>
      <c r="U66" s="89"/>
      <c r="V66" s="107">
        <f>SUM(V64:V65)</f>
        <v>0</v>
      </c>
      <c r="W66" s="127">
        <f t="shared" si="75"/>
        <v>0</v>
      </c>
    </row>
    <row r="67" spans="1:34" ht="7.5" customHeight="1">
      <c r="A67" s="115"/>
      <c r="C67" s="102"/>
      <c r="F67" s="105"/>
      <c r="G67" s="102"/>
      <c r="J67" s="105"/>
      <c r="K67" s="102"/>
      <c r="N67" s="105"/>
      <c r="O67" s="102"/>
      <c r="R67" s="105"/>
      <c r="S67" s="102"/>
      <c r="V67" s="105"/>
      <c r="W67" s="116"/>
    </row>
    <row r="68" spans="1:34" s="59" customFormat="1" ht="15">
      <c r="A68" s="138" t="s">
        <v>90</v>
      </c>
      <c r="B68" s="139"/>
      <c r="C68" s="141"/>
      <c r="D68" s="140"/>
      <c r="E68" s="140"/>
      <c r="F68" s="142">
        <f>F71-F65</f>
        <v>0</v>
      </c>
      <c r="G68" s="141"/>
      <c r="H68" s="140"/>
      <c r="I68" s="140"/>
      <c r="J68" s="142">
        <f>J71-J65</f>
        <v>0</v>
      </c>
      <c r="K68" s="141"/>
      <c r="L68" s="140"/>
      <c r="M68" s="140"/>
      <c r="N68" s="142">
        <f>N71-N65</f>
        <v>0</v>
      </c>
      <c r="O68" s="141"/>
      <c r="P68" s="140"/>
      <c r="Q68" s="140"/>
      <c r="R68" s="142">
        <f>R71-R65</f>
        <v>0</v>
      </c>
      <c r="S68" s="141"/>
      <c r="T68" s="140"/>
      <c r="U68" s="140"/>
      <c r="V68" s="142">
        <f>V71-V65</f>
        <v>0</v>
      </c>
      <c r="W68" s="143">
        <f>F68+J68+N68+R68+V68</f>
        <v>0</v>
      </c>
      <c r="Y68" s="60"/>
      <c r="Z68" s="61"/>
      <c r="AA68" s="60"/>
      <c r="AB68" s="61"/>
      <c r="AC68" s="61"/>
      <c r="AD68" s="61"/>
      <c r="AE68" s="61"/>
      <c r="AF68" s="61"/>
      <c r="AG68" s="61"/>
      <c r="AH68" s="61"/>
    </row>
    <row r="69" spans="1:34" ht="7.5" customHeight="1">
      <c r="A69" s="115"/>
      <c r="C69" s="102"/>
      <c r="F69" s="105"/>
      <c r="G69" s="102"/>
      <c r="J69" s="105"/>
      <c r="K69" s="102"/>
      <c r="N69" s="105"/>
      <c r="O69" s="102"/>
      <c r="R69" s="105"/>
      <c r="S69" s="102"/>
      <c r="V69" s="105"/>
      <c r="W69" s="116"/>
    </row>
    <row r="70" spans="1:34" s="15" customFormat="1" ht="16.8">
      <c r="A70" s="302" t="s">
        <v>32</v>
      </c>
      <c r="B70" s="303"/>
      <c r="C70" s="304" t="s">
        <v>6</v>
      </c>
      <c r="D70" s="305"/>
      <c r="E70" s="305"/>
      <c r="F70" s="306"/>
      <c r="G70" s="304" t="s">
        <v>7</v>
      </c>
      <c r="H70" s="305"/>
      <c r="I70" s="305"/>
      <c r="J70" s="306"/>
      <c r="K70" s="304" t="s">
        <v>8</v>
      </c>
      <c r="L70" s="305"/>
      <c r="M70" s="305"/>
      <c r="N70" s="306"/>
      <c r="O70" s="304" t="s">
        <v>9</v>
      </c>
      <c r="P70" s="305"/>
      <c r="Q70" s="305"/>
      <c r="R70" s="306"/>
      <c r="S70" s="304" t="s">
        <v>10</v>
      </c>
      <c r="T70" s="305"/>
      <c r="U70" s="305"/>
      <c r="V70" s="306"/>
      <c r="W70" s="117" t="s">
        <v>11</v>
      </c>
      <c r="X70" s="14"/>
      <c r="Y70" s="25"/>
      <c r="Z70" s="26"/>
      <c r="AA70" s="25"/>
      <c r="AB70" s="26"/>
      <c r="AC70" s="26"/>
      <c r="AD70" s="26"/>
      <c r="AE70" s="26"/>
      <c r="AF70" s="26"/>
      <c r="AG70" s="26"/>
      <c r="AH70" s="26"/>
    </row>
    <row r="71" spans="1:34" s="72" customFormat="1" ht="15">
      <c r="A71" s="124" t="s">
        <v>30</v>
      </c>
      <c r="B71" s="98"/>
      <c r="C71" s="66"/>
      <c r="D71" s="67"/>
      <c r="E71" s="67"/>
      <c r="F71" s="68">
        <f>+F15+F32+F40+F26+F47+F21+F54+F61</f>
        <v>0</v>
      </c>
      <c r="G71" s="66"/>
      <c r="H71" s="67"/>
      <c r="I71" s="67"/>
      <c r="J71" s="68">
        <f>+J15+J32+J40+J26+J47+J21+J54+J61</f>
        <v>0</v>
      </c>
      <c r="K71" s="66"/>
      <c r="L71" s="67"/>
      <c r="M71" s="67"/>
      <c r="N71" s="68">
        <f>+N15+N32+N40+N26+N47+N21+N54+N61</f>
        <v>0</v>
      </c>
      <c r="O71" s="66"/>
      <c r="P71" s="67"/>
      <c r="Q71" s="67"/>
      <c r="R71" s="68">
        <f>+R15+R32+R40+R26+R47+R21+R54+R61</f>
        <v>0</v>
      </c>
      <c r="S71" s="66"/>
      <c r="T71" s="67"/>
      <c r="U71" s="67"/>
      <c r="V71" s="68">
        <f>+V15+V32+V40+V26+V47+V21+V54+V61</f>
        <v>0</v>
      </c>
      <c r="W71" s="114">
        <f>F71+J71+N71+R71+V71</f>
        <v>0</v>
      </c>
      <c r="X71" s="69"/>
      <c r="Y71" s="70"/>
      <c r="Z71" s="71"/>
      <c r="AA71" s="70"/>
      <c r="AB71" s="71"/>
      <c r="AC71" s="71"/>
      <c r="AD71" s="71"/>
      <c r="AE71" s="71"/>
      <c r="AF71" s="71"/>
      <c r="AG71" s="71"/>
      <c r="AH71" s="71"/>
    </row>
    <row r="72" spans="1:34" s="72" customFormat="1" ht="15">
      <c r="A72" s="124" t="s">
        <v>72</v>
      </c>
      <c r="B72" s="98"/>
      <c r="C72" s="66"/>
      <c r="D72" s="67"/>
      <c r="E72" s="67"/>
      <c r="F72" s="68">
        <f>+F21+F61</f>
        <v>0</v>
      </c>
      <c r="G72" s="66"/>
      <c r="H72" s="67"/>
      <c r="I72" s="67"/>
      <c r="J72" s="68">
        <f>+J21+J61</f>
        <v>0</v>
      </c>
      <c r="K72" s="66"/>
      <c r="L72" s="67"/>
      <c r="M72" s="67"/>
      <c r="N72" s="68">
        <f>+N21+N61</f>
        <v>0</v>
      </c>
      <c r="O72" s="66"/>
      <c r="P72" s="67"/>
      <c r="Q72" s="67"/>
      <c r="R72" s="68">
        <f>+R21+R61</f>
        <v>0</v>
      </c>
      <c r="S72" s="66"/>
      <c r="T72" s="67"/>
      <c r="U72" s="67"/>
      <c r="V72" s="68">
        <f>+V21+V61</f>
        <v>0</v>
      </c>
      <c r="W72" s="114">
        <f>F72+J72+N72+R72+V72</f>
        <v>0</v>
      </c>
      <c r="X72" s="69"/>
      <c r="Y72" s="70"/>
      <c r="Z72" s="71"/>
      <c r="AA72" s="70"/>
      <c r="AB72" s="71"/>
      <c r="AC72" s="71"/>
      <c r="AD72" s="71"/>
      <c r="AE72" s="71"/>
      <c r="AF72" s="71"/>
      <c r="AG72" s="71"/>
      <c r="AH72" s="71"/>
    </row>
    <row r="73" spans="1:34" s="72" customFormat="1" ht="15">
      <c r="A73" s="124" t="s">
        <v>14</v>
      </c>
      <c r="B73" s="99"/>
      <c r="C73" s="73"/>
      <c r="D73" s="74"/>
      <c r="E73" s="74"/>
      <c r="F73" s="68">
        <f>F71-F72</f>
        <v>0</v>
      </c>
      <c r="G73" s="73"/>
      <c r="H73" s="74"/>
      <c r="I73" s="74"/>
      <c r="J73" s="68">
        <f>J71-J72</f>
        <v>0</v>
      </c>
      <c r="K73" s="73"/>
      <c r="L73" s="74"/>
      <c r="M73" s="74"/>
      <c r="N73" s="68">
        <f>N71-N72</f>
        <v>0</v>
      </c>
      <c r="O73" s="73"/>
      <c r="P73" s="74"/>
      <c r="Q73" s="74"/>
      <c r="R73" s="68">
        <f>R71-R72</f>
        <v>0</v>
      </c>
      <c r="S73" s="73"/>
      <c r="T73" s="74"/>
      <c r="U73" s="74"/>
      <c r="V73" s="68">
        <f>V71-V72</f>
        <v>0</v>
      </c>
      <c r="W73" s="114">
        <f>F73+J73+N73+R73+V73</f>
        <v>0</v>
      </c>
      <c r="X73" s="69"/>
      <c r="Y73" s="70"/>
      <c r="Z73" s="71"/>
      <c r="AA73" s="70"/>
      <c r="AB73" s="71"/>
      <c r="AC73" s="71"/>
      <c r="AD73" s="71"/>
      <c r="AE73" s="71"/>
      <c r="AF73" s="71"/>
      <c r="AG73" s="71"/>
      <c r="AH73" s="71"/>
    </row>
    <row r="74" spans="1:34" s="72" customFormat="1" ht="15">
      <c r="A74" s="124" t="s">
        <v>31</v>
      </c>
      <c r="B74" s="98"/>
      <c r="C74" s="66"/>
      <c r="D74" s="67"/>
      <c r="E74" s="67"/>
      <c r="F74" s="68">
        <f>ROUND(F73*$Z$2,0)</f>
        <v>0</v>
      </c>
      <c r="G74" s="66"/>
      <c r="H74" s="67"/>
      <c r="I74" s="67"/>
      <c r="J74" s="68">
        <f>ROUND(J73*$Z$2,0)</f>
        <v>0</v>
      </c>
      <c r="K74" s="66"/>
      <c r="L74" s="67"/>
      <c r="M74" s="67"/>
      <c r="N74" s="68">
        <f>ROUND(N73*$Z$2,0)</f>
        <v>0</v>
      </c>
      <c r="O74" s="66"/>
      <c r="P74" s="67"/>
      <c r="Q74" s="67"/>
      <c r="R74" s="68">
        <f>ROUND(R73*$Z$2,0)</f>
        <v>0</v>
      </c>
      <c r="S74" s="66"/>
      <c r="T74" s="67"/>
      <c r="U74" s="67"/>
      <c r="V74" s="68">
        <f>ROUND(V73*$Z$2,0)</f>
        <v>0</v>
      </c>
      <c r="W74" s="114">
        <f>F74+J74+N74+R74+V74</f>
        <v>0</v>
      </c>
      <c r="X74" s="69"/>
      <c r="Y74" s="70"/>
      <c r="Z74" s="71"/>
      <c r="AA74" s="70"/>
      <c r="AB74" s="71"/>
      <c r="AC74" s="71"/>
      <c r="AD74" s="71"/>
      <c r="AE74" s="71"/>
      <c r="AF74" s="71"/>
      <c r="AG74" s="71"/>
      <c r="AH74" s="71"/>
    </row>
    <row r="75" spans="1:34" s="72" customFormat="1" ht="15.6" thickBot="1">
      <c r="A75" s="144" t="s">
        <v>33</v>
      </c>
      <c r="B75" s="145"/>
      <c r="C75" s="146"/>
      <c r="D75" s="147"/>
      <c r="E75" s="147"/>
      <c r="F75" s="148">
        <f>ROUND(F71+F74,0)</f>
        <v>0</v>
      </c>
      <c r="G75" s="146"/>
      <c r="H75" s="147"/>
      <c r="I75" s="147"/>
      <c r="J75" s="148">
        <f>ROUND(J71+J74,0)</f>
        <v>0</v>
      </c>
      <c r="K75" s="146"/>
      <c r="L75" s="147"/>
      <c r="M75" s="147"/>
      <c r="N75" s="148">
        <f>ROUND(N71+N74,0)</f>
        <v>0</v>
      </c>
      <c r="O75" s="146"/>
      <c r="P75" s="147"/>
      <c r="Q75" s="147"/>
      <c r="R75" s="148">
        <f>ROUND(R71+R74,0)</f>
        <v>0</v>
      </c>
      <c r="S75" s="146"/>
      <c r="T75" s="147"/>
      <c r="U75" s="147"/>
      <c r="V75" s="148">
        <f>ROUND(V71+V74,0)</f>
        <v>0</v>
      </c>
      <c r="W75" s="149">
        <f>F75+J75+N75+R75+V75</f>
        <v>0</v>
      </c>
      <c r="X75" s="69"/>
      <c r="Y75" s="70"/>
      <c r="Z75" s="71"/>
      <c r="AA75" s="70"/>
      <c r="AB75" s="71"/>
      <c r="AC75" s="71"/>
      <c r="AD75" s="71"/>
      <c r="AE75" s="71"/>
      <c r="AF75" s="71"/>
      <c r="AG75" s="71"/>
      <c r="AH75" s="71"/>
    </row>
    <row r="76" spans="1:34" ht="15" customHeight="1">
      <c r="A76" s="150"/>
      <c r="B76" s="150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5"/>
      <c r="P76" s="315"/>
      <c r="Q76" s="315"/>
      <c r="R76" s="315"/>
      <c r="S76" s="314"/>
      <c r="T76" s="314"/>
      <c r="U76" s="314"/>
      <c r="V76" s="314"/>
      <c r="W76" s="161"/>
    </row>
    <row r="77" spans="1:34" s="131" customFormat="1" ht="15" customHeight="1">
      <c r="A77" s="150"/>
      <c r="B77" s="151"/>
      <c r="C77" s="151"/>
      <c r="D77" s="151"/>
      <c r="E77" s="3"/>
      <c r="F77" s="3"/>
      <c r="G77" s="2"/>
      <c r="H77" s="3"/>
      <c r="I77" s="3"/>
      <c r="J77" s="3"/>
      <c r="K77" s="2"/>
      <c r="L77" s="3"/>
      <c r="M77" s="3"/>
      <c r="N77" s="3"/>
      <c r="O77" s="2"/>
      <c r="P77" s="3"/>
      <c r="Q77" s="3"/>
      <c r="R77" s="3"/>
      <c r="S77" s="2"/>
      <c r="T77" s="3"/>
      <c r="U77" s="3"/>
      <c r="V77" s="3"/>
      <c r="W77" s="162"/>
      <c r="X77" s="72"/>
      <c r="Y77" s="130"/>
      <c r="Z77" s="129"/>
      <c r="AA77" s="130"/>
      <c r="AB77" s="129"/>
      <c r="AC77" s="129"/>
      <c r="AD77" s="129"/>
      <c r="AE77" s="129"/>
      <c r="AF77" s="129"/>
      <c r="AG77" s="129"/>
      <c r="AH77" s="129"/>
    </row>
    <row r="78" spans="1:34" s="131" customFormat="1" ht="15" customHeight="1">
      <c r="A78" s="150"/>
      <c r="B78" s="151"/>
      <c r="C78" s="151"/>
      <c r="D78" s="151"/>
      <c r="E78" s="3"/>
      <c r="F78" s="3"/>
      <c r="G78" s="2"/>
      <c r="H78" s="3"/>
      <c r="I78" s="3"/>
      <c r="J78" s="3"/>
      <c r="K78" s="2"/>
      <c r="L78" s="3"/>
      <c r="M78" s="3"/>
      <c r="N78" s="3"/>
      <c r="O78" s="2"/>
      <c r="P78" s="3"/>
      <c r="Q78" s="3"/>
      <c r="R78" s="3"/>
      <c r="S78" s="2"/>
      <c r="T78" s="3"/>
      <c r="U78" s="3"/>
      <c r="V78" s="3"/>
      <c r="W78" s="163"/>
      <c r="X78" s="72"/>
      <c r="Y78" s="130"/>
      <c r="Z78" s="129"/>
      <c r="AA78" s="130"/>
      <c r="AB78" s="129"/>
      <c r="AC78" s="129"/>
      <c r="AD78" s="129"/>
      <c r="AE78" s="129"/>
      <c r="AF78" s="129"/>
      <c r="AG78" s="129"/>
      <c r="AH78" s="129"/>
    </row>
    <row r="79" spans="1:34" s="131" customFormat="1" ht="15" customHeight="1">
      <c r="A79" s="158"/>
      <c r="B79" s="158"/>
      <c r="C79" s="159"/>
      <c r="D79" s="158"/>
      <c r="E79" s="158"/>
      <c r="F79" s="160"/>
      <c r="G79" s="159"/>
      <c r="H79" s="158"/>
      <c r="I79" s="158"/>
      <c r="J79" s="158"/>
      <c r="K79" s="159"/>
      <c r="L79" s="158"/>
      <c r="M79" s="158"/>
      <c r="N79" s="158"/>
      <c r="O79" s="159"/>
      <c r="P79" s="158"/>
      <c r="Q79" s="158"/>
      <c r="R79" s="158"/>
      <c r="S79" s="159"/>
      <c r="T79" s="158"/>
      <c r="U79" s="158"/>
      <c r="V79" s="158"/>
      <c r="W79" s="164"/>
      <c r="X79" s="72"/>
      <c r="Y79" s="130"/>
      <c r="Z79" s="129"/>
      <c r="AA79" s="130"/>
      <c r="AB79" s="129"/>
      <c r="AC79" s="129"/>
      <c r="AD79" s="129"/>
      <c r="AE79" s="129"/>
      <c r="AF79" s="129"/>
      <c r="AG79" s="129"/>
      <c r="AH79" s="129"/>
    </row>
    <row r="80" spans="1:34" s="131" customFormat="1" ht="15">
      <c r="A80" s="128"/>
      <c r="B80" s="128"/>
      <c r="C80" s="129"/>
      <c r="D80" s="130"/>
      <c r="E80" s="130"/>
      <c r="F80" s="130"/>
      <c r="G80" s="129"/>
      <c r="H80" s="130"/>
      <c r="I80" s="130"/>
      <c r="J80" s="130"/>
      <c r="K80" s="129"/>
      <c r="L80" s="130"/>
      <c r="M80" s="130"/>
      <c r="N80" s="130"/>
      <c r="O80" s="129"/>
      <c r="P80" s="130"/>
      <c r="Q80" s="130"/>
      <c r="R80" s="130"/>
      <c r="S80" s="129"/>
      <c r="T80" s="130"/>
      <c r="U80" s="130"/>
      <c r="V80" s="130"/>
      <c r="W80" s="69"/>
      <c r="X80" s="72"/>
      <c r="Y80" s="130"/>
      <c r="Z80" s="129"/>
      <c r="AA80" s="130"/>
      <c r="AB80" s="129"/>
      <c r="AC80" s="129"/>
      <c r="AD80" s="129"/>
      <c r="AE80" s="129"/>
      <c r="AF80" s="129"/>
      <c r="AG80" s="129"/>
      <c r="AH80" s="129"/>
    </row>
    <row r="81" spans="1:34" s="131" customFormat="1" ht="15">
      <c r="A81" s="128"/>
      <c r="B81" s="132"/>
      <c r="C81" s="129"/>
      <c r="D81" s="130"/>
      <c r="E81" s="130"/>
      <c r="F81" s="130"/>
      <c r="G81" s="129"/>
      <c r="H81" s="130"/>
      <c r="I81" s="130"/>
      <c r="J81" s="130"/>
      <c r="K81" s="129"/>
      <c r="L81" s="130"/>
      <c r="M81" s="130"/>
      <c r="N81" s="130"/>
      <c r="O81" s="129"/>
      <c r="P81" s="130"/>
      <c r="Q81" s="130"/>
      <c r="R81" s="130"/>
      <c r="S81" s="129"/>
      <c r="T81" s="130"/>
      <c r="U81" s="130"/>
      <c r="V81" s="130"/>
      <c r="W81" s="69"/>
      <c r="X81" s="72"/>
      <c r="Y81" s="130"/>
      <c r="Z81" s="129"/>
      <c r="AA81" s="130"/>
      <c r="AB81" s="129"/>
      <c r="AC81" s="129"/>
      <c r="AD81" s="129"/>
      <c r="AE81" s="129"/>
      <c r="AF81" s="129"/>
      <c r="AG81" s="129"/>
      <c r="AH81" s="129"/>
    </row>
  </sheetData>
  <mergeCells count="73">
    <mergeCell ref="Y5:AH6"/>
    <mergeCell ref="C76:F76"/>
    <mergeCell ref="G76:J76"/>
    <mergeCell ref="K76:N76"/>
    <mergeCell ref="O76:R76"/>
    <mergeCell ref="S76:V76"/>
    <mergeCell ref="S63:V63"/>
    <mergeCell ref="S23:V23"/>
    <mergeCell ref="K49:N49"/>
    <mergeCell ref="O49:R49"/>
    <mergeCell ref="G17:J17"/>
    <mergeCell ref="S28:V28"/>
    <mergeCell ref="O17:R17"/>
    <mergeCell ref="K34:N34"/>
    <mergeCell ref="O34:R34"/>
    <mergeCell ref="Y34:AH34"/>
    <mergeCell ref="A63:B63"/>
    <mergeCell ref="C63:F63"/>
    <mergeCell ref="G63:J63"/>
    <mergeCell ref="K63:N63"/>
    <mergeCell ref="O63:R63"/>
    <mergeCell ref="S56:V56"/>
    <mergeCell ref="S34:V34"/>
    <mergeCell ref="A42:B42"/>
    <mergeCell ref="C42:F42"/>
    <mergeCell ref="G42:J42"/>
    <mergeCell ref="K42:N42"/>
    <mergeCell ref="O42:R42"/>
    <mergeCell ref="A34:B34"/>
    <mergeCell ref="C34:F34"/>
    <mergeCell ref="G34:J34"/>
    <mergeCell ref="A56:B56"/>
    <mergeCell ref="C56:F56"/>
    <mergeCell ref="G56:J56"/>
    <mergeCell ref="K56:N56"/>
    <mergeCell ref="O56:R56"/>
    <mergeCell ref="C28:F28"/>
    <mergeCell ref="G28:J28"/>
    <mergeCell ref="K28:N28"/>
    <mergeCell ref="Y33:AH33"/>
    <mergeCell ref="O28:R28"/>
    <mergeCell ref="AE7:AF7"/>
    <mergeCell ref="AG7:AH7"/>
    <mergeCell ref="S7:V7"/>
    <mergeCell ref="A7:B7"/>
    <mergeCell ref="C7:F7"/>
    <mergeCell ref="G7:J7"/>
    <mergeCell ref="K7:N7"/>
    <mergeCell ref="O7:R7"/>
    <mergeCell ref="Y7:Z7"/>
    <mergeCell ref="AA7:AB7"/>
    <mergeCell ref="AC7:AD7"/>
    <mergeCell ref="A23:B23"/>
    <mergeCell ref="C23:F23"/>
    <mergeCell ref="G23:J23"/>
    <mergeCell ref="K23:N23"/>
    <mergeCell ref="O23:R23"/>
    <mergeCell ref="A28:B28"/>
    <mergeCell ref="S42:V42"/>
    <mergeCell ref="A17:B17"/>
    <mergeCell ref="C17:F17"/>
    <mergeCell ref="S70:V70"/>
    <mergeCell ref="A70:B70"/>
    <mergeCell ref="C70:F70"/>
    <mergeCell ref="G70:J70"/>
    <mergeCell ref="K70:N70"/>
    <mergeCell ref="O70:R70"/>
    <mergeCell ref="S49:V49"/>
    <mergeCell ref="A49:B49"/>
    <mergeCell ref="C49:F49"/>
    <mergeCell ref="G49:J49"/>
    <mergeCell ref="S17:V17"/>
    <mergeCell ref="K17:N17"/>
  </mergeCells>
  <printOptions horizontalCentered="1"/>
  <pageMargins left="0" right="0" top="0" bottom="0" header="0" footer="0"/>
  <pageSetup scale="51" fitToHeight="0" orientation="landscape" r:id="rId1"/>
  <headerFooter alignWithMargins="0"/>
  <ignoredErrors>
    <ignoredError sqref="F82 A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259080</xdr:colOff>
                    <xdr:row>1</xdr:row>
                    <xdr:rowOff>190500</xdr:rowOff>
                  </from>
                  <to>
                    <xdr:col>11</xdr:col>
                    <xdr:colOff>563880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419100</xdr:colOff>
                    <xdr:row>1</xdr:row>
                    <xdr:rowOff>190500</xdr:rowOff>
                  </from>
                  <to>
                    <xdr:col>13</xdr:col>
                    <xdr:colOff>152400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A8358-5DD2-44A0-BAA8-317FC4602C51}">
  <sheetPr>
    <pageSetUpPr fitToPage="1"/>
  </sheetPr>
  <dimension ref="A6:Y67"/>
  <sheetViews>
    <sheetView zoomScale="110" zoomScaleNormal="110" workbookViewId="0">
      <selection activeCell="D33" sqref="D33"/>
    </sheetView>
  </sheetViews>
  <sheetFormatPr defaultRowHeight="13.2"/>
  <cols>
    <col min="1" max="1" width="9.109375" style="27"/>
    <col min="2" max="2" width="35.88671875" style="27" bestFit="1" customWidth="1"/>
    <col min="3" max="3" width="9.109375" style="27"/>
    <col min="4" max="8" width="10" style="28" bestFit="1" customWidth="1"/>
    <col min="9" max="9" width="11" style="28" bestFit="1" customWidth="1"/>
    <col min="10" max="11" width="9.109375" style="27"/>
    <col min="12" max="12" width="11.109375" style="27" bestFit="1" customWidth="1"/>
    <col min="13" max="14" width="9.33203125" style="27" bestFit="1" customWidth="1"/>
    <col min="15" max="15" width="11.5546875" style="27" bestFit="1" customWidth="1"/>
    <col min="16" max="257" width="9.109375" style="27"/>
    <col min="258" max="258" width="21.109375" style="27" customWidth="1"/>
    <col min="259" max="259" width="9.109375" style="27"/>
    <col min="260" max="262" width="9.6640625" style="27" bestFit="1" customWidth="1"/>
    <col min="263" max="513" width="9.109375" style="27"/>
    <col min="514" max="514" width="21.109375" style="27" customWidth="1"/>
    <col min="515" max="515" width="9.109375" style="27"/>
    <col min="516" max="518" width="9.6640625" style="27" bestFit="1" customWidth="1"/>
    <col min="519" max="769" width="9.109375" style="27"/>
    <col min="770" max="770" width="21.109375" style="27" customWidth="1"/>
    <col min="771" max="771" width="9.109375" style="27"/>
    <col min="772" max="774" width="9.6640625" style="27" bestFit="1" customWidth="1"/>
    <col min="775" max="1025" width="9.109375" style="27"/>
    <col min="1026" max="1026" width="21.109375" style="27" customWidth="1"/>
    <col min="1027" max="1027" width="9.109375" style="27"/>
    <col min="1028" max="1030" width="9.6640625" style="27" bestFit="1" customWidth="1"/>
    <col min="1031" max="1281" width="9.109375" style="27"/>
    <col min="1282" max="1282" width="21.109375" style="27" customWidth="1"/>
    <col min="1283" max="1283" width="9.109375" style="27"/>
    <col min="1284" max="1286" width="9.6640625" style="27" bestFit="1" customWidth="1"/>
    <col min="1287" max="1537" width="9.109375" style="27"/>
    <col min="1538" max="1538" width="21.109375" style="27" customWidth="1"/>
    <col min="1539" max="1539" width="9.109375" style="27"/>
    <col min="1540" max="1542" width="9.6640625" style="27" bestFit="1" customWidth="1"/>
    <col min="1543" max="1793" width="9.109375" style="27"/>
    <col min="1794" max="1794" width="21.109375" style="27" customWidth="1"/>
    <col min="1795" max="1795" width="9.109375" style="27"/>
    <col min="1796" max="1798" width="9.6640625" style="27" bestFit="1" customWidth="1"/>
    <col min="1799" max="2049" width="9.109375" style="27"/>
    <col min="2050" max="2050" width="21.109375" style="27" customWidth="1"/>
    <col min="2051" max="2051" width="9.109375" style="27"/>
    <col min="2052" max="2054" width="9.6640625" style="27" bestFit="1" customWidth="1"/>
    <col min="2055" max="2305" width="9.109375" style="27"/>
    <col min="2306" max="2306" width="21.109375" style="27" customWidth="1"/>
    <col min="2307" max="2307" width="9.109375" style="27"/>
    <col min="2308" max="2310" width="9.6640625" style="27" bestFit="1" customWidth="1"/>
    <col min="2311" max="2561" width="9.109375" style="27"/>
    <col min="2562" max="2562" width="21.109375" style="27" customWidth="1"/>
    <col min="2563" max="2563" width="9.109375" style="27"/>
    <col min="2564" max="2566" width="9.6640625" style="27" bestFit="1" customWidth="1"/>
    <col min="2567" max="2817" width="9.109375" style="27"/>
    <col min="2818" max="2818" width="21.109375" style="27" customWidth="1"/>
    <col min="2819" max="2819" width="9.109375" style="27"/>
    <col min="2820" max="2822" width="9.6640625" style="27" bestFit="1" customWidth="1"/>
    <col min="2823" max="3073" width="9.109375" style="27"/>
    <col min="3074" max="3074" width="21.109375" style="27" customWidth="1"/>
    <col min="3075" max="3075" width="9.109375" style="27"/>
    <col min="3076" max="3078" width="9.6640625" style="27" bestFit="1" customWidth="1"/>
    <col min="3079" max="3329" width="9.109375" style="27"/>
    <col min="3330" max="3330" width="21.109375" style="27" customWidth="1"/>
    <col min="3331" max="3331" width="9.109375" style="27"/>
    <col min="3332" max="3334" width="9.6640625" style="27" bestFit="1" customWidth="1"/>
    <col min="3335" max="3585" width="9.109375" style="27"/>
    <col min="3586" max="3586" width="21.109375" style="27" customWidth="1"/>
    <col min="3587" max="3587" width="9.109375" style="27"/>
    <col min="3588" max="3590" width="9.6640625" style="27" bestFit="1" customWidth="1"/>
    <col min="3591" max="3841" width="9.109375" style="27"/>
    <col min="3842" max="3842" width="21.109375" style="27" customWidth="1"/>
    <col min="3843" max="3843" width="9.109375" style="27"/>
    <col min="3844" max="3846" width="9.6640625" style="27" bestFit="1" customWidth="1"/>
    <col min="3847" max="4097" width="9.109375" style="27"/>
    <col min="4098" max="4098" width="21.109375" style="27" customWidth="1"/>
    <col min="4099" max="4099" width="9.109375" style="27"/>
    <col min="4100" max="4102" width="9.6640625" style="27" bestFit="1" customWidth="1"/>
    <col min="4103" max="4353" width="9.109375" style="27"/>
    <col min="4354" max="4354" width="21.109375" style="27" customWidth="1"/>
    <col min="4355" max="4355" width="9.109375" style="27"/>
    <col min="4356" max="4358" width="9.6640625" style="27" bestFit="1" customWidth="1"/>
    <col min="4359" max="4609" width="9.109375" style="27"/>
    <col min="4610" max="4610" width="21.109375" style="27" customWidth="1"/>
    <col min="4611" max="4611" width="9.109375" style="27"/>
    <col min="4612" max="4614" width="9.6640625" style="27" bestFit="1" customWidth="1"/>
    <col min="4615" max="4865" width="9.109375" style="27"/>
    <col min="4866" max="4866" width="21.109375" style="27" customWidth="1"/>
    <col min="4867" max="4867" width="9.109375" style="27"/>
    <col min="4868" max="4870" width="9.6640625" style="27" bestFit="1" customWidth="1"/>
    <col min="4871" max="5121" width="9.109375" style="27"/>
    <col min="5122" max="5122" width="21.109375" style="27" customWidth="1"/>
    <col min="5123" max="5123" width="9.109375" style="27"/>
    <col min="5124" max="5126" width="9.6640625" style="27" bestFit="1" customWidth="1"/>
    <col min="5127" max="5377" width="9.109375" style="27"/>
    <col min="5378" max="5378" width="21.109375" style="27" customWidth="1"/>
    <col min="5379" max="5379" width="9.109375" style="27"/>
    <col min="5380" max="5382" width="9.6640625" style="27" bestFit="1" customWidth="1"/>
    <col min="5383" max="5633" width="9.109375" style="27"/>
    <col min="5634" max="5634" width="21.109375" style="27" customWidth="1"/>
    <col min="5635" max="5635" width="9.109375" style="27"/>
    <col min="5636" max="5638" width="9.6640625" style="27" bestFit="1" customWidth="1"/>
    <col min="5639" max="5889" width="9.109375" style="27"/>
    <col min="5890" max="5890" width="21.109375" style="27" customWidth="1"/>
    <col min="5891" max="5891" width="9.109375" style="27"/>
    <col min="5892" max="5894" width="9.6640625" style="27" bestFit="1" customWidth="1"/>
    <col min="5895" max="6145" width="9.109375" style="27"/>
    <col min="6146" max="6146" width="21.109375" style="27" customWidth="1"/>
    <col min="6147" max="6147" width="9.109375" style="27"/>
    <col min="6148" max="6150" width="9.6640625" style="27" bestFit="1" customWidth="1"/>
    <col min="6151" max="6401" width="9.109375" style="27"/>
    <col min="6402" max="6402" width="21.109375" style="27" customWidth="1"/>
    <col min="6403" max="6403" width="9.109375" style="27"/>
    <col min="6404" max="6406" width="9.6640625" style="27" bestFit="1" customWidth="1"/>
    <col min="6407" max="6657" width="9.109375" style="27"/>
    <col min="6658" max="6658" width="21.109375" style="27" customWidth="1"/>
    <col min="6659" max="6659" width="9.109375" style="27"/>
    <col min="6660" max="6662" width="9.6640625" style="27" bestFit="1" customWidth="1"/>
    <col min="6663" max="6913" width="9.109375" style="27"/>
    <col min="6914" max="6914" width="21.109375" style="27" customWidth="1"/>
    <col min="6915" max="6915" width="9.109375" style="27"/>
    <col min="6916" max="6918" width="9.6640625" style="27" bestFit="1" customWidth="1"/>
    <col min="6919" max="7169" width="9.109375" style="27"/>
    <col min="7170" max="7170" width="21.109375" style="27" customWidth="1"/>
    <col min="7171" max="7171" width="9.109375" style="27"/>
    <col min="7172" max="7174" width="9.6640625" style="27" bestFit="1" customWidth="1"/>
    <col min="7175" max="7425" width="9.109375" style="27"/>
    <col min="7426" max="7426" width="21.109375" style="27" customWidth="1"/>
    <col min="7427" max="7427" width="9.109375" style="27"/>
    <col min="7428" max="7430" width="9.6640625" style="27" bestFit="1" customWidth="1"/>
    <col min="7431" max="7681" width="9.109375" style="27"/>
    <col min="7682" max="7682" width="21.109375" style="27" customWidth="1"/>
    <col min="7683" max="7683" width="9.109375" style="27"/>
    <col min="7684" max="7686" width="9.6640625" style="27" bestFit="1" customWidth="1"/>
    <col min="7687" max="7937" width="9.109375" style="27"/>
    <col min="7938" max="7938" width="21.109375" style="27" customWidth="1"/>
    <col min="7939" max="7939" width="9.109375" style="27"/>
    <col min="7940" max="7942" width="9.6640625" style="27" bestFit="1" customWidth="1"/>
    <col min="7943" max="8193" width="9.109375" style="27"/>
    <col min="8194" max="8194" width="21.109375" style="27" customWidth="1"/>
    <col min="8195" max="8195" width="9.109375" style="27"/>
    <col min="8196" max="8198" width="9.6640625" style="27" bestFit="1" customWidth="1"/>
    <col min="8199" max="8449" width="9.109375" style="27"/>
    <col min="8450" max="8450" width="21.109375" style="27" customWidth="1"/>
    <col min="8451" max="8451" width="9.109375" style="27"/>
    <col min="8452" max="8454" width="9.6640625" style="27" bestFit="1" customWidth="1"/>
    <col min="8455" max="8705" width="9.109375" style="27"/>
    <col min="8706" max="8706" width="21.109375" style="27" customWidth="1"/>
    <col min="8707" max="8707" width="9.109375" style="27"/>
    <col min="8708" max="8710" width="9.6640625" style="27" bestFit="1" customWidth="1"/>
    <col min="8711" max="8961" width="9.109375" style="27"/>
    <col min="8962" max="8962" width="21.109375" style="27" customWidth="1"/>
    <col min="8963" max="8963" width="9.109375" style="27"/>
    <col min="8964" max="8966" width="9.6640625" style="27" bestFit="1" customWidth="1"/>
    <col min="8967" max="9217" width="9.109375" style="27"/>
    <col min="9218" max="9218" width="21.109375" style="27" customWidth="1"/>
    <col min="9219" max="9219" width="9.109375" style="27"/>
    <col min="9220" max="9222" width="9.6640625" style="27" bestFit="1" customWidth="1"/>
    <col min="9223" max="9473" width="9.109375" style="27"/>
    <col min="9474" max="9474" width="21.109375" style="27" customWidth="1"/>
    <col min="9475" max="9475" width="9.109375" style="27"/>
    <col min="9476" max="9478" width="9.6640625" style="27" bestFit="1" customWidth="1"/>
    <col min="9479" max="9729" width="9.109375" style="27"/>
    <col min="9730" max="9730" width="21.109375" style="27" customWidth="1"/>
    <col min="9731" max="9731" width="9.109375" style="27"/>
    <col min="9732" max="9734" width="9.6640625" style="27" bestFit="1" customWidth="1"/>
    <col min="9735" max="9985" width="9.109375" style="27"/>
    <col min="9986" max="9986" width="21.109375" style="27" customWidth="1"/>
    <col min="9987" max="9987" width="9.109375" style="27"/>
    <col min="9988" max="9990" width="9.6640625" style="27" bestFit="1" customWidth="1"/>
    <col min="9991" max="10241" width="9.109375" style="27"/>
    <col min="10242" max="10242" width="21.109375" style="27" customWidth="1"/>
    <col min="10243" max="10243" width="9.109375" style="27"/>
    <col min="10244" max="10246" width="9.6640625" style="27" bestFit="1" customWidth="1"/>
    <col min="10247" max="10497" width="9.109375" style="27"/>
    <col min="10498" max="10498" width="21.109375" style="27" customWidth="1"/>
    <col min="10499" max="10499" width="9.109375" style="27"/>
    <col min="10500" max="10502" width="9.6640625" style="27" bestFit="1" customWidth="1"/>
    <col min="10503" max="10753" width="9.109375" style="27"/>
    <col min="10754" max="10754" width="21.109375" style="27" customWidth="1"/>
    <col min="10755" max="10755" width="9.109375" style="27"/>
    <col min="10756" max="10758" width="9.6640625" style="27" bestFit="1" customWidth="1"/>
    <col min="10759" max="11009" width="9.109375" style="27"/>
    <col min="11010" max="11010" width="21.109375" style="27" customWidth="1"/>
    <col min="11011" max="11011" width="9.109375" style="27"/>
    <col min="11012" max="11014" width="9.6640625" style="27" bestFit="1" customWidth="1"/>
    <col min="11015" max="11265" width="9.109375" style="27"/>
    <col min="11266" max="11266" width="21.109375" style="27" customWidth="1"/>
    <col min="11267" max="11267" width="9.109375" style="27"/>
    <col min="11268" max="11270" width="9.6640625" style="27" bestFit="1" customWidth="1"/>
    <col min="11271" max="11521" width="9.109375" style="27"/>
    <col min="11522" max="11522" width="21.109375" style="27" customWidth="1"/>
    <col min="11523" max="11523" width="9.109375" style="27"/>
    <col min="11524" max="11526" width="9.6640625" style="27" bestFit="1" customWidth="1"/>
    <col min="11527" max="11777" width="9.109375" style="27"/>
    <col min="11778" max="11778" width="21.109375" style="27" customWidth="1"/>
    <col min="11779" max="11779" width="9.109375" style="27"/>
    <col min="11780" max="11782" width="9.6640625" style="27" bestFit="1" customWidth="1"/>
    <col min="11783" max="12033" width="9.109375" style="27"/>
    <col min="12034" max="12034" width="21.109375" style="27" customWidth="1"/>
    <col min="12035" max="12035" width="9.109375" style="27"/>
    <col min="12036" max="12038" width="9.6640625" style="27" bestFit="1" customWidth="1"/>
    <col min="12039" max="12289" width="9.109375" style="27"/>
    <col min="12290" max="12290" width="21.109375" style="27" customWidth="1"/>
    <col min="12291" max="12291" width="9.109375" style="27"/>
    <col min="12292" max="12294" width="9.6640625" style="27" bestFit="1" customWidth="1"/>
    <col min="12295" max="12545" width="9.109375" style="27"/>
    <col min="12546" max="12546" width="21.109375" style="27" customWidth="1"/>
    <col min="12547" max="12547" width="9.109375" style="27"/>
    <col min="12548" max="12550" width="9.6640625" style="27" bestFit="1" customWidth="1"/>
    <col min="12551" max="12801" width="9.109375" style="27"/>
    <col min="12802" max="12802" width="21.109375" style="27" customWidth="1"/>
    <col min="12803" max="12803" width="9.109375" style="27"/>
    <col min="12804" max="12806" width="9.6640625" style="27" bestFit="1" customWidth="1"/>
    <col min="12807" max="13057" width="9.109375" style="27"/>
    <col min="13058" max="13058" width="21.109375" style="27" customWidth="1"/>
    <col min="13059" max="13059" width="9.109375" style="27"/>
    <col min="13060" max="13062" width="9.6640625" style="27" bestFit="1" customWidth="1"/>
    <col min="13063" max="13313" width="9.109375" style="27"/>
    <col min="13314" max="13314" width="21.109375" style="27" customWidth="1"/>
    <col min="13315" max="13315" width="9.109375" style="27"/>
    <col min="13316" max="13318" width="9.6640625" style="27" bestFit="1" customWidth="1"/>
    <col min="13319" max="13569" width="9.109375" style="27"/>
    <col min="13570" max="13570" width="21.109375" style="27" customWidth="1"/>
    <col min="13571" max="13571" width="9.109375" style="27"/>
    <col min="13572" max="13574" width="9.6640625" style="27" bestFit="1" customWidth="1"/>
    <col min="13575" max="13825" width="9.109375" style="27"/>
    <col min="13826" max="13826" width="21.109375" style="27" customWidth="1"/>
    <col min="13827" max="13827" width="9.109375" style="27"/>
    <col min="13828" max="13830" width="9.6640625" style="27" bestFit="1" customWidth="1"/>
    <col min="13831" max="14081" width="9.109375" style="27"/>
    <col min="14082" max="14082" width="21.109375" style="27" customWidth="1"/>
    <col min="14083" max="14083" width="9.109375" style="27"/>
    <col min="14084" max="14086" width="9.6640625" style="27" bestFit="1" customWidth="1"/>
    <col min="14087" max="14337" width="9.109375" style="27"/>
    <col min="14338" max="14338" width="21.109375" style="27" customWidth="1"/>
    <col min="14339" max="14339" width="9.109375" style="27"/>
    <col min="14340" max="14342" width="9.6640625" style="27" bestFit="1" customWidth="1"/>
    <col min="14343" max="14593" width="9.109375" style="27"/>
    <col min="14594" max="14594" width="21.109375" style="27" customWidth="1"/>
    <col min="14595" max="14595" width="9.109375" style="27"/>
    <col min="14596" max="14598" width="9.6640625" style="27" bestFit="1" customWidth="1"/>
    <col min="14599" max="14849" width="9.109375" style="27"/>
    <col min="14850" max="14850" width="21.109375" style="27" customWidth="1"/>
    <col min="14851" max="14851" width="9.109375" style="27"/>
    <col min="14852" max="14854" width="9.6640625" style="27" bestFit="1" customWidth="1"/>
    <col min="14855" max="15105" width="9.109375" style="27"/>
    <col min="15106" max="15106" width="21.109375" style="27" customWidth="1"/>
    <col min="15107" max="15107" width="9.109375" style="27"/>
    <col min="15108" max="15110" width="9.6640625" style="27" bestFit="1" customWidth="1"/>
    <col min="15111" max="15361" width="9.109375" style="27"/>
    <col min="15362" max="15362" width="21.109375" style="27" customWidth="1"/>
    <col min="15363" max="15363" width="9.109375" style="27"/>
    <col min="15364" max="15366" width="9.6640625" style="27" bestFit="1" customWidth="1"/>
    <col min="15367" max="15617" width="9.109375" style="27"/>
    <col min="15618" max="15618" width="21.109375" style="27" customWidth="1"/>
    <col min="15619" max="15619" width="9.109375" style="27"/>
    <col min="15620" max="15622" width="9.6640625" style="27" bestFit="1" customWidth="1"/>
    <col min="15623" max="15873" width="9.109375" style="27"/>
    <col min="15874" max="15874" width="21.109375" style="27" customWidth="1"/>
    <col min="15875" max="15875" width="9.109375" style="27"/>
    <col min="15876" max="15878" width="9.6640625" style="27" bestFit="1" customWidth="1"/>
    <col min="15879" max="16129" width="9.109375" style="27"/>
    <col min="16130" max="16130" width="21.109375" style="27" customWidth="1"/>
    <col min="16131" max="16131" width="9.109375" style="27"/>
    <col min="16132" max="16134" width="9.6640625" style="27" bestFit="1" customWidth="1"/>
    <col min="16135" max="16384" width="9.109375" style="27"/>
  </cols>
  <sheetData>
    <row r="6" spans="1:25">
      <c r="A6" s="29"/>
      <c r="B6" s="30" t="s">
        <v>43</v>
      </c>
      <c r="C6" s="29"/>
    </row>
    <row r="7" spans="1:25">
      <c r="A7" s="29"/>
      <c r="B7" s="30"/>
      <c r="C7" s="29"/>
      <c r="L7" s="317" t="s">
        <v>44</v>
      </c>
      <c r="M7" s="317"/>
      <c r="N7" s="317" t="s">
        <v>45</v>
      </c>
      <c r="O7" s="317"/>
      <c r="P7" s="317" t="s">
        <v>46</v>
      </c>
      <c r="Q7" s="317"/>
      <c r="R7" s="317" t="s">
        <v>47</v>
      </c>
      <c r="S7" s="317"/>
      <c r="T7" s="317" t="s">
        <v>48</v>
      </c>
      <c r="U7" s="317"/>
    </row>
    <row r="8" spans="1:25" ht="13.8" thickBot="1">
      <c r="A8" s="29"/>
      <c r="B8" s="31" t="s">
        <v>49</v>
      </c>
      <c r="C8" s="29"/>
      <c r="D8" s="32" t="s">
        <v>44</v>
      </c>
      <c r="E8" s="32" t="s">
        <v>45</v>
      </c>
      <c r="F8" s="32" t="s">
        <v>46</v>
      </c>
      <c r="G8" s="32" t="s">
        <v>47</v>
      </c>
      <c r="H8" s="32" t="s">
        <v>48</v>
      </c>
      <c r="I8" s="32" t="s">
        <v>50</v>
      </c>
      <c r="K8" s="33" t="s">
        <v>51</v>
      </c>
      <c r="L8" s="34" t="s">
        <v>52</v>
      </c>
      <c r="M8" s="34" t="s">
        <v>53</v>
      </c>
      <c r="N8" s="34" t="s">
        <v>52</v>
      </c>
      <c r="O8" s="34" t="s">
        <v>53</v>
      </c>
      <c r="P8" s="34" t="s">
        <v>52</v>
      </c>
      <c r="Q8" s="34" t="s">
        <v>53</v>
      </c>
      <c r="R8" s="34" t="s">
        <v>52</v>
      </c>
      <c r="S8" s="34" t="s">
        <v>53</v>
      </c>
      <c r="T8" s="34" t="s">
        <v>52</v>
      </c>
      <c r="U8" s="34" t="s">
        <v>53</v>
      </c>
      <c r="W8" s="34" t="s">
        <v>54</v>
      </c>
      <c r="X8" s="34" t="s">
        <v>55</v>
      </c>
      <c r="Y8" s="169" t="s">
        <v>11</v>
      </c>
    </row>
    <row r="9" spans="1:25">
      <c r="A9" s="29">
        <v>1</v>
      </c>
      <c r="B9" s="35" t="s">
        <v>97</v>
      </c>
      <c r="C9" s="36"/>
      <c r="D9" s="37">
        <f>L9+M9</f>
        <v>0</v>
      </c>
      <c r="E9" s="37">
        <f>N9+O9</f>
        <v>0</v>
      </c>
      <c r="F9" s="37">
        <f>P9+Q9</f>
        <v>0</v>
      </c>
      <c r="G9" s="37">
        <f>R9+S9</f>
        <v>0</v>
      </c>
      <c r="H9" s="37">
        <f>T9+U9</f>
        <v>0</v>
      </c>
      <c r="I9" s="28">
        <f>SUM(D9:H9)</f>
        <v>0</v>
      </c>
      <c r="K9" s="38">
        <v>0</v>
      </c>
      <c r="L9" s="39">
        <v>0</v>
      </c>
      <c r="M9" s="39">
        <f>L9*K9</f>
        <v>0</v>
      </c>
      <c r="N9" s="39">
        <f>L9</f>
        <v>0</v>
      </c>
      <c r="O9" s="39">
        <f>N9*K9</f>
        <v>0</v>
      </c>
      <c r="P9" s="39">
        <f>N9</f>
        <v>0</v>
      </c>
      <c r="Q9" s="39">
        <f>P9*K9</f>
        <v>0</v>
      </c>
      <c r="R9" s="39">
        <f>P9</f>
        <v>0</v>
      </c>
      <c r="S9" s="39">
        <f>R9*K9</f>
        <v>0</v>
      </c>
      <c r="T9" s="39">
        <f>R9</f>
        <v>0</v>
      </c>
      <c r="U9" s="39">
        <f>T9*K9</f>
        <v>0</v>
      </c>
      <c r="W9" s="39">
        <f>L9+N9+P9+R9+T9</f>
        <v>0</v>
      </c>
      <c r="X9" s="39">
        <f>M9+O9+Q9+S9+U9</f>
        <v>0</v>
      </c>
      <c r="Y9" s="39">
        <f>+W9+X9</f>
        <v>0</v>
      </c>
    </row>
    <row r="10" spans="1:25">
      <c r="A10" s="29">
        <v>2</v>
      </c>
      <c r="B10" s="35" t="s">
        <v>98</v>
      </c>
      <c r="C10" s="36"/>
      <c r="D10" s="37">
        <f t="shared" ref="D10:D18" si="0">L10+M10</f>
        <v>0</v>
      </c>
      <c r="E10" s="37">
        <f t="shared" ref="E10:E18" si="1">N10+O10</f>
        <v>0</v>
      </c>
      <c r="F10" s="37">
        <f>P10+Q10</f>
        <v>0</v>
      </c>
      <c r="G10" s="37">
        <f t="shared" ref="G10:G18" si="2">R10+S10</f>
        <v>0</v>
      </c>
      <c r="H10" s="37">
        <f t="shared" ref="H10:H18" si="3">T10+U10</f>
        <v>0</v>
      </c>
      <c r="I10" s="28">
        <f t="shared" ref="I10:I18" si="4">SUM(D10:H10)</f>
        <v>0</v>
      </c>
      <c r="K10" s="38">
        <v>0</v>
      </c>
      <c r="L10" s="39">
        <v>0</v>
      </c>
      <c r="M10" s="39">
        <f>L10*K10</f>
        <v>0</v>
      </c>
      <c r="N10" s="39">
        <f t="shared" ref="N10:N18" si="5">L10</f>
        <v>0</v>
      </c>
      <c r="O10" s="39">
        <f t="shared" ref="O10:O18" si="6">N10*K10</f>
        <v>0</v>
      </c>
      <c r="P10" s="39">
        <f t="shared" ref="P10:P18" si="7">N10</f>
        <v>0</v>
      </c>
      <c r="Q10" s="39">
        <f t="shared" ref="Q10:Q18" si="8">P10*K10</f>
        <v>0</v>
      </c>
      <c r="R10" s="39">
        <f t="shared" ref="R10:R18" si="9">P10</f>
        <v>0</v>
      </c>
      <c r="S10" s="39">
        <f t="shared" ref="S10:S18" si="10">R10*K10</f>
        <v>0</v>
      </c>
      <c r="T10" s="39">
        <f t="shared" ref="T10:T18" si="11">R10</f>
        <v>0</v>
      </c>
      <c r="U10" s="39">
        <f t="shared" ref="U10:U18" si="12">T10*K10</f>
        <v>0</v>
      </c>
      <c r="W10" s="39">
        <f>L10+N10+P10+R10+T10</f>
        <v>0</v>
      </c>
      <c r="X10" s="39">
        <f t="shared" ref="X10:X18" si="13">M10+O10+Q10+S10+U10</f>
        <v>0</v>
      </c>
      <c r="Y10" s="39">
        <f t="shared" ref="Y10:Y18" si="14">+W10+X10</f>
        <v>0</v>
      </c>
    </row>
    <row r="11" spans="1:25">
      <c r="A11" s="29">
        <v>3</v>
      </c>
      <c r="B11" s="35" t="s">
        <v>99</v>
      </c>
      <c r="C11" s="36"/>
      <c r="D11" s="37">
        <f t="shared" si="0"/>
        <v>0</v>
      </c>
      <c r="E11" s="37">
        <f t="shared" si="1"/>
        <v>0</v>
      </c>
      <c r="F11" s="37">
        <f t="shared" ref="F11:F18" si="15">P11++Q11</f>
        <v>0</v>
      </c>
      <c r="G11" s="37">
        <f t="shared" si="2"/>
        <v>0</v>
      </c>
      <c r="H11" s="37">
        <f t="shared" si="3"/>
        <v>0</v>
      </c>
      <c r="I11" s="28">
        <f t="shared" si="4"/>
        <v>0</v>
      </c>
      <c r="K11" s="38">
        <v>0</v>
      </c>
      <c r="L11" s="39">
        <v>0</v>
      </c>
      <c r="M11" s="39">
        <f t="shared" ref="M11:M18" si="16">L11*K11</f>
        <v>0</v>
      </c>
      <c r="N11" s="39">
        <f t="shared" si="5"/>
        <v>0</v>
      </c>
      <c r="O11" s="39">
        <f t="shared" si="6"/>
        <v>0</v>
      </c>
      <c r="P11" s="39">
        <f t="shared" si="7"/>
        <v>0</v>
      </c>
      <c r="Q11" s="39">
        <f t="shared" si="8"/>
        <v>0</v>
      </c>
      <c r="R11" s="39">
        <f t="shared" si="9"/>
        <v>0</v>
      </c>
      <c r="S11" s="39">
        <f t="shared" si="10"/>
        <v>0</v>
      </c>
      <c r="T11" s="39">
        <f t="shared" si="11"/>
        <v>0</v>
      </c>
      <c r="U11" s="39">
        <f t="shared" si="12"/>
        <v>0</v>
      </c>
      <c r="W11" s="39">
        <f t="shared" ref="W11:W18" si="17">L11+N11+P11+R11+T11</f>
        <v>0</v>
      </c>
      <c r="X11" s="39">
        <f t="shared" si="13"/>
        <v>0</v>
      </c>
      <c r="Y11" s="39">
        <f t="shared" si="14"/>
        <v>0</v>
      </c>
    </row>
    <row r="12" spans="1:25">
      <c r="A12" s="29">
        <v>4</v>
      </c>
      <c r="B12" s="35" t="s">
        <v>100</v>
      </c>
      <c r="C12" s="36"/>
      <c r="D12" s="37">
        <f t="shared" si="0"/>
        <v>0</v>
      </c>
      <c r="E12" s="37">
        <f t="shared" si="1"/>
        <v>0</v>
      </c>
      <c r="F12" s="37">
        <f t="shared" si="15"/>
        <v>0</v>
      </c>
      <c r="G12" s="37">
        <f t="shared" si="2"/>
        <v>0</v>
      </c>
      <c r="H12" s="37">
        <f t="shared" si="3"/>
        <v>0</v>
      </c>
      <c r="I12" s="28">
        <f t="shared" si="4"/>
        <v>0</v>
      </c>
      <c r="K12" s="38">
        <v>0</v>
      </c>
      <c r="L12" s="39">
        <v>0</v>
      </c>
      <c r="M12" s="39">
        <f t="shared" si="16"/>
        <v>0</v>
      </c>
      <c r="N12" s="39">
        <f t="shared" si="5"/>
        <v>0</v>
      </c>
      <c r="O12" s="39">
        <f t="shared" si="6"/>
        <v>0</v>
      </c>
      <c r="P12" s="39">
        <f t="shared" si="7"/>
        <v>0</v>
      </c>
      <c r="Q12" s="39">
        <f t="shared" si="8"/>
        <v>0</v>
      </c>
      <c r="R12" s="39">
        <f t="shared" si="9"/>
        <v>0</v>
      </c>
      <c r="S12" s="39">
        <f t="shared" si="10"/>
        <v>0</v>
      </c>
      <c r="T12" s="39">
        <f t="shared" si="11"/>
        <v>0</v>
      </c>
      <c r="U12" s="39">
        <f t="shared" si="12"/>
        <v>0</v>
      </c>
      <c r="W12" s="39">
        <f t="shared" si="17"/>
        <v>0</v>
      </c>
      <c r="X12" s="39">
        <f t="shared" si="13"/>
        <v>0</v>
      </c>
      <c r="Y12" s="39">
        <f t="shared" si="14"/>
        <v>0</v>
      </c>
    </row>
    <row r="13" spans="1:25">
      <c r="A13" s="29">
        <v>5</v>
      </c>
      <c r="B13" s="35" t="s">
        <v>56</v>
      </c>
      <c r="C13" s="36"/>
      <c r="D13" s="37">
        <f t="shared" si="0"/>
        <v>0</v>
      </c>
      <c r="E13" s="37">
        <f t="shared" si="1"/>
        <v>0</v>
      </c>
      <c r="F13" s="37">
        <f t="shared" si="15"/>
        <v>0</v>
      </c>
      <c r="G13" s="37">
        <f t="shared" si="2"/>
        <v>0</v>
      </c>
      <c r="H13" s="37">
        <f t="shared" si="3"/>
        <v>0</v>
      </c>
      <c r="I13" s="28">
        <f t="shared" si="4"/>
        <v>0</v>
      </c>
      <c r="K13" s="38">
        <v>0</v>
      </c>
      <c r="L13" s="39">
        <v>0</v>
      </c>
      <c r="M13" s="39">
        <f t="shared" si="16"/>
        <v>0</v>
      </c>
      <c r="N13" s="39">
        <f t="shared" si="5"/>
        <v>0</v>
      </c>
      <c r="O13" s="39">
        <f t="shared" si="6"/>
        <v>0</v>
      </c>
      <c r="P13" s="39">
        <f t="shared" si="7"/>
        <v>0</v>
      </c>
      <c r="Q13" s="39">
        <f t="shared" si="8"/>
        <v>0</v>
      </c>
      <c r="R13" s="39">
        <f t="shared" si="9"/>
        <v>0</v>
      </c>
      <c r="S13" s="39">
        <f t="shared" si="10"/>
        <v>0</v>
      </c>
      <c r="T13" s="39">
        <f t="shared" si="11"/>
        <v>0</v>
      </c>
      <c r="U13" s="39">
        <f t="shared" si="12"/>
        <v>0</v>
      </c>
      <c r="W13" s="39">
        <f t="shared" si="17"/>
        <v>0</v>
      </c>
      <c r="X13" s="39">
        <f t="shared" si="13"/>
        <v>0</v>
      </c>
      <c r="Y13" s="39">
        <f t="shared" si="14"/>
        <v>0</v>
      </c>
    </row>
    <row r="14" spans="1:25">
      <c r="A14" s="29">
        <v>6</v>
      </c>
      <c r="B14" s="35" t="s">
        <v>57</v>
      </c>
      <c r="C14" s="36"/>
      <c r="D14" s="37">
        <f t="shared" si="0"/>
        <v>0</v>
      </c>
      <c r="E14" s="37">
        <f t="shared" si="1"/>
        <v>0</v>
      </c>
      <c r="F14" s="37">
        <f t="shared" si="15"/>
        <v>0</v>
      </c>
      <c r="G14" s="37">
        <f t="shared" si="2"/>
        <v>0</v>
      </c>
      <c r="H14" s="37">
        <f t="shared" si="3"/>
        <v>0</v>
      </c>
      <c r="I14" s="28">
        <f t="shared" si="4"/>
        <v>0</v>
      </c>
      <c r="K14" s="38">
        <v>0</v>
      </c>
      <c r="L14" s="39">
        <v>0</v>
      </c>
      <c r="M14" s="39">
        <f t="shared" si="16"/>
        <v>0</v>
      </c>
      <c r="N14" s="39">
        <f t="shared" si="5"/>
        <v>0</v>
      </c>
      <c r="O14" s="39">
        <f t="shared" si="6"/>
        <v>0</v>
      </c>
      <c r="P14" s="39">
        <f t="shared" si="7"/>
        <v>0</v>
      </c>
      <c r="Q14" s="39">
        <f t="shared" si="8"/>
        <v>0</v>
      </c>
      <c r="R14" s="39">
        <f t="shared" si="9"/>
        <v>0</v>
      </c>
      <c r="S14" s="39">
        <f t="shared" si="10"/>
        <v>0</v>
      </c>
      <c r="T14" s="39">
        <f t="shared" si="11"/>
        <v>0</v>
      </c>
      <c r="U14" s="39">
        <f t="shared" si="12"/>
        <v>0</v>
      </c>
      <c r="W14" s="39">
        <f t="shared" si="17"/>
        <v>0</v>
      </c>
      <c r="X14" s="39">
        <f t="shared" si="13"/>
        <v>0</v>
      </c>
      <c r="Y14" s="39">
        <f t="shared" si="14"/>
        <v>0</v>
      </c>
    </row>
    <row r="15" spans="1:25">
      <c r="A15" s="29">
        <v>7</v>
      </c>
      <c r="B15" s="35" t="s">
        <v>58</v>
      </c>
      <c r="C15" s="36"/>
      <c r="D15" s="37">
        <f t="shared" si="0"/>
        <v>0</v>
      </c>
      <c r="E15" s="37">
        <f t="shared" si="1"/>
        <v>0</v>
      </c>
      <c r="F15" s="37">
        <f t="shared" si="15"/>
        <v>0</v>
      </c>
      <c r="G15" s="37">
        <f t="shared" si="2"/>
        <v>0</v>
      </c>
      <c r="H15" s="37">
        <f t="shared" si="3"/>
        <v>0</v>
      </c>
      <c r="I15" s="28">
        <f t="shared" si="4"/>
        <v>0</v>
      </c>
      <c r="K15" s="38">
        <v>0</v>
      </c>
      <c r="L15" s="39">
        <v>0</v>
      </c>
      <c r="M15" s="39">
        <f t="shared" si="16"/>
        <v>0</v>
      </c>
      <c r="N15" s="39">
        <f t="shared" si="5"/>
        <v>0</v>
      </c>
      <c r="O15" s="39">
        <f t="shared" si="6"/>
        <v>0</v>
      </c>
      <c r="P15" s="39">
        <f t="shared" si="7"/>
        <v>0</v>
      </c>
      <c r="Q15" s="39">
        <f t="shared" si="8"/>
        <v>0</v>
      </c>
      <c r="R15" s="39">
        <f t="shared" si="9"/>
        <v>0</v>
      </c>
      <c r="S15" s="39">
        <f t="shared" si="10"/>
        <v>0</v>
      </c>
      <c r="T15" s="39">
        <f t="shared" si="11"/>
        <v>0</v>
      </c>
      <c r="U15" s="39">
        <f t="shared" si="12"/>
        <v>0</v>
      </c>
      <c r="W15" s="39">
        <f>L15+N15+P15+R15+T15</f>
        <v>0</v>
      </c>
      <c r="X15" s="39">
        <f>M15+O15+Q15+S15+U15</f>
        <v>0</v>
      </c>
      <c r="Y15" s="39">
        <f t="shared" si="14"/>
        <v>0</v>
      </c>
    </row>
    <row r="16" spans="1:25">
      <c r="A16" s="29">
        <v>8</v>
      </c>
      <c r="B16" s="35" t="s">
        <v>59</v>
      </c>
      <c r="C16" s="36"/>
      <c r="D16" s="37">
        <f t="shared" si="0"/>
        <v>0</v>
      </c>
      <c r="E16" s="37">
        <f t="shared" si="1"/>
        <v>0</v>
      </c>
      <c r="F16" s="37">
        <f t="shared" si="15"/>
        <v>0</v>
      </c>
      <c r="G16" s="37">
        <f t="shared" si="2"/>
        <v>0</v>
      </c>
      <c r="H16" s="37">
        <f t="shared" si="3"/>
        <v>0</v>
      </c>
      <c r="I16" s="28">
        <f t="shared" si="4"/>
        <v>0</v>
      </c>
      <c r="K16" s="38">
        <v>0</v>
      </c>
      <c r="L16" s="39">
        <v>0</v>
      </c>
      <c r="M16" s="39">
        <f t="shared" si="16"/>
        <v>0</v>
      </c>
      <c r="N16" s="39">
        <f t="shared" si="5"/>
        <v>0</v>
      </c>
      <c r="O16" s="39">
        <f t="shared" si="6"/>
        <v>0</v>
      </c>
      <c r="P16" s="39">
        <f t="shared" si="7"/>
        <v>0</v>
      </c>
      <c r="Q16" s="39">
        <f t="shared" si="8"/>
        <v>0</v>
      </c>
      <c r="R16" s="39">
        <f t="shared" si="9"/>
        <v>0</v>
      </c>
      <c r="S16" s="39">
        <f t="shared" si="10"/>
        <v>0</v>
      </c>
      <c r="T16" s="39">
        <f t="shared" si="11"/>
        <v>0</v>
      </c>
      <c r="U16" s="39">
        <f t="shared" si="12"/>
        <v>0</v>
      </c>
      <c r="W16" s="39">
        <f t="shared" si="17"/>
        <v>0</v>
      </c>
      <c r="X16" s="39">
        <f t="shared" si="13"/>
        <v>0</v>
      </c>
      <c r="Y16" s="39">
        <f t="shared" si="14"/>
        <v>0</v>
      </c>
    </row>
    <row r="17" spans="1:25">
      <c r="A17" s="29">
        <v>9</v>
      </c>
      <c r="B17" s="35" t="s">
        <v>60</v>
      </c>
      <c r="C17" s="36"/>
      <c r="D17" s="37">
        <f t="shared" si="0"/>
        <v>0</v>
      </c>
      <c r="E17" s="37">
        <f t="shared" si="1"/>
        <v>0</v>
      </c>
      <c r="F17" s="37">
        <f t="shared" si="15"/>
        <v>0</v>
      </c>
      <c r="G17" s="37">
        <f t="shared" si="2"/>
        <v>0</v>
      </c>
      <c r="H17" s="37">
        <f t="shared" si="3"/>
        <v>0</v>
      </c>
      <c r="I17" s="28">
        <f t="shared" si="4"/>
        <v>0</v>
      </c>
      <c r="K17" s="38">
        <v>0</v>
      </c>
      <c r="L17" s="39">
        <v>0</v>
      </c>
      <c r="M17" s="39">
        <f t="shared" si="16"/>
        <v>0</v>
      </c>
      <c r="N17" s="39">
        <f t="shared" si="5"/>
        <v>0</v>
      </c>
      <c r="O17" s="39">
        <f t="shared" si="6"/>
        <v>0</v>
      </c>
      <c r="P17" s="39">
        <f t="shared" si="7"/>
        <v>0</v>
      </c>
      <c r="Q17" s="39">
        <f t="shared" si="8"/>
        <v>0</v>
      </c>
      <c r="R17" s="39">
        <f t="shared" si="9"/>
        <v>0</v>
      </c>
      <c r="S17" s="39">
        <f t="shared" si="10"/>
        <v>0</v>
      </c>
      <c r="T17" s="39">
        <f t="shared" si="11"/>
        <v>0</v>
      </c>
      <c r="U17" s="39">
        <f t="shared" si="12"/>
        <v>0</v>
      </c>
      <c r="W17" s="39">
        <f t="shared" si="17"/>
        <v>0</v>
      </c>
      <c r="X17" s="39">
        <f t="shared" si="13"/>
        <v>0</v>
      </c>
      <c r="Y17" s="39">
        <f t="shared" si="14"/>
        <v>0</v>
      </c>
    </row>
    <row r="18" spans="1:25" ht="13.8" thickBot="1">
      <c r="A18" s="29">
        <v>10</v>
      </c>
      <c r="B18" s="35" t="s">
        <v>61</v>
      </c>
      <c r="C18" s="36"/>
      <c r="D18" s="37">
        <f t="shared" si="0"/>
        <v>0</v>
      </c>
      <c r="E18" s="37">
        <f t="shared" si="1"/>
        <v>0</v>
      </c>
      <c r="F18" s="37">
        <f t="shared" si="15"/>
        <v>0</v>
      </c>
      <c r="G18" s="37">
        <f t="shared" si="2"/>
        <v>0</v>
      </c>
      <c r="H18" s="37">
        <f t="shared" si="3"/>
        <v>0</v>
      </c>
      <c r="I18" s="28">
        <f t="shared" si="4"/>
        <v>0</v>
      </c>
      <c r="K18" s="40">
        <v>0</v>
      </c>
      <c r="L18" s="41">
        <v>0</v>
      </c>
      <c r="M18" s="41">
        <f t="shared" si="16"/>
        <v>0</v>
      </c>
      <c r="N18" s="41">
        <f t="shared" si="5"/>
        <v>0</v>
      </c>
      <c r="O18" s="41">
        <f t="shared" si="6"/>
        <v>0</v>
      </c>
      <c r="P18" s="41">
        <f t="shared" si="7"/>
        <v>0</v>
      </c>
      <c r="Q18" s="41">
        <f t="shared" si="8"/>
        <v>0</v>
      </c>
      <c r="R18" s="41">
        <f t="shared" si="9"/>
        <v>0</v>
      </c>
      <c r="S18" s="41">
        <f t="shared" si="10"/>
        <v>0</v>
      </c>
      <c r="T18" s="41">
        <f t="shared" si="11"/>
        <v>0</v>
      </c>
      <c r="U18" s="41">
        <f t="shared" si="12"/>
        <v>0</v>
      </c>
      <c r="W18" s="42">
        <f t="shared" si="17"/>
        <v>0</v>
      </c>
      <c r="X18" s="42">
        <f t="shared" si="13"/>
        <v>0</v>
      </c>
      <c r="Y18" s="42">
        <f t="shared" si="14"/>
        <v>0</v>
      </c>
    </row>
    <row r="19" spans="1:25" ht="13.8" thickTop="1">
      <c r="A19" s="29"/>
      <c r="B19" s="43" t="s">
        <v>62</v>
      </c>
      <c r="C19" s="44"/>
      <c r="D19" s="45">
        <f t="shared" ref="D19:I19" si="18">SUM(D9:D18)</f>
        <v>0</v>
      </c>
      <c r="E19" s="45">
        <f t="shared" si="18"/>
        <v>0</v>
      </c>
      <c r="F19" s="45">
        <f t="shared" si="18"/>
        <v>0</v>
      </c>
      <c r="G19" s="45">
        <f t="shared" si="18"/>
        <v>0</v>
      </c>
      <c r="H19" s="45">
        <f t="shared" si="18"/>
        <v>0</v>
      </c>
      <c r="I19" s="45">
        <f t="shared" si="18"/>
        <v>0</v>
      </c>
      <c r="K19" s="46"/>
      <c r="L19" s="47">
        <f>SUM(L9:L18)</f>
        <v>0</v>
      </c>
      <c r="M19" s="47">
        <f t="shared" ref="M19:U19" si="19">SUM(M9:M18)</f>
        <v>0</v>
      </c>
      <c r="N19" s="47">
        <f t="shared" si="19"/>
        <v>0</v>
      </c>
      <c r="O19" s="47">
        <f t="shared" si="19"/>
        <v>0</v>
      </c>
      <c r="P19" s="47">
        <f t="shared" si="19"/>
        <v>0</v>
      </c>
      <c r="Q19" s="47">
        <f t="shared" si="19"/>
        <v>0</v>
      </c>
      <c r="R19" s="47">
        <f t="shared" si="19"/>
        <v>0</v>
      </c>
      <c r="S19" s="47">
        <f t="shared" si="19"/>
        <v>0</v>
      </c>
      <c r="T19" s="47">
        <f t="shared" si="19"/>
        <v>0</v>
      </c>
      <c r="U19" s="47">
        <f t="shared" si="19"/>
        <v>0</v>
      </c>
      <c r="W19" s="39">
        <f>SUM(W9:W18)</f>
        <v>0</v>
      </c>
      <c r="X19" s="39">
        <f>SUM(X9:X18)</f>
        <v>0</v>
      </c>
      <c r="Y19" s="39">
        <f>SUM(Y9:Y18)</f>
        <v>0</v>
      </c>
    </row>
    <row r="20" spans="1:25">
      <c r="A20" s="29"/>
      <c r="B20" s="36"/>
      <c r="C20" s="36"/>
      <c r="D20" s="48"/>
      <c r="E20" s="48"/>
      <c r="F20" s="48"/>
      <c r="G20" s="48"/>
      <c r="H20" s="48"/>
      <c r="I20" s="48"/>
    </row>
    <row r="21" spans="1:25">
      <c r="A21" s="29"/>
      <c r="B21" s="36"/>
      <c r="C21" s="36"/>
      <c r="D21" s="48"/>
      <c r="E21" s="48"/>
      <c r="F21" s="48"/>
      <c r="G21" s="48"/>
      <c r="H21" s="48"/>
      <c r="I21" s="48"/>
    </row>
    <row r="22" spans="1:25">
      <c r="A22" s="29"/>
      <c r="B22" s="36"/>
      <c r="C22" s="36"/>
      <c r="D22" s="48"/>
      <c r="E22" s="48"/>
      <c r="F22" s="48"/>
      <c r="G22" s="48"/>
      <c r="H22" s="48"/>
      <c r="I22" s="48"/>
    </row>
    <row r="23" spans="1:25">
      <c r="A23" s="29"/>
      <c r="B23" s="36"/>
      <c r="C23" s="36"/>
      <c r="D23" s="48"/>
      <c r="E23" s="48"/>
      <c r="F23" s="48"/>
      <c r="G23" s="48"/>
      <c r="H23" s="48"/>
      <c r="I23" s="48"/>
      <c r="K23" s="133"/>
      <c r="L23" s="135"/>
      <c r="M23" s="133"/>
      <c r="N23" s="133"/>
    </row>
    <row r="24" spans="1:25">
      <c r="A24" s="29"/>
      <c r="B24" s="36"/>
      <c r="C24" s="36"/>
      <c r="D24" s="48"/>
      <c r="E24" s="48"/>
      <c r="F24" s="48"/>
      <c r="G24" s="48"/>
      <c r="H24" s="48"/>
      <c r="I24" s="48"/>
      <c r="K24" s="133"/>
      <c r="L24" s="134"/>
      <c r="M24" s="134"/>
      <c r="N24" s="134"/>
      <c r="O24" s="137"/>
    </row>
    <row r="25" spans="1:25" ht="13.8" thickBot="1">
      <c r="A25" s="49"/>
      <c r="B25" s="50" t="s">
        <v>63</v>
      </c>
      <c r="C25" s="49"/>
      <c r="D25" s="51"/>
      <c r="E25" s="51"/>
      <c r="F25" s="51"/>
      <c r="G25" s="51"/>
      <c r="H25" s="51"/>
      <c r="I25" s="51"/>
      <c r="K25" s="133"/>
      <c r="L25" s="134"/>
      <c r="M25" s="134"/>
      <c r="N25" s="134"/>
      <c r="O25" s="137"/>
    </row>
    <row r="26" spans="1:25" ht="13.8" thickTop="1">
      <c r="A26" s="29"/>
      <c r="B26" s="29"/>
      <c r="C26" s="29"/>
      <c r="K26" s="133"/>
      <c r="L26" s="134"/>
      <c r="M26" s="134"/>
      <c r="N26" s="134"/>
      <c r="O26" s="137"/>
    </row>
    <row r="27" spans="1:25">
      <c r="A27" s="29"/>
      <c r="B27" s="30" t="s">
        <v>64</v>
      </c>
      <c r="C27" s="29"/>
      <c r="K27" s="133"/>
      <c r="L27" s="134"/>
      <c r="M27" s="134"/>
      <c r="N27" s="134"/>
      <c r="O27" s="137"/>
    </row>
    <row r="28" spans="1:25">
      <c r="A28" s="29"/>
      <c r="B28" s="30"/>
      <c r="C28" s="29"/>
      <c r="K28" s="133"/>
      <c r="L28" s="134"/>
      <c r="M28" s="134"/>
      <c r="N28" s="134"/>
    </row>
    <row r="29" spans="1:25" ht="13.8" thickBot="1">
      <c r="A29" s="29"/>
      <c r="B29" s="31" t="s">
        <v>49</v>
      </c>
      <c r="C29" s="29"/>
      <c r="D29" s="32" t="s">
        <v>44</v>
      </c>
      <c r="E29" s="32" t="s">
        <v>45</v>
      </c>
      <c r="F29" s="32" t="s">
        <v>46</v>
      </c>
      <c r="G29" s="32" t="s">
        <v>47</v>
      </c>
      <c r="H29" s="32" t="s">
        <v>48</v>
      </c>
      <c r="I29" s="32" t="s">
        <v>50</v>
      </c>
      <c r="K29" s="133"/>
      <c r="L29" s="134"/>
      <c r="M29" s="134"/>
      <c r="N29" s="134"/>
    </row>
    <row r="30" spans="1:25">
      <c r="A30" s="29">
        <v>1</v>
      </c>
      <c r="B30" s="29" t="str">
        <f>B9</f>
        <v>Subcontractor #1</v>
      </c>
      <c r="C30" s="29"/>
      <c r="D30" s="28">
        <f>IF(D9&lt;25001,D9,25000)</f>
        <v>0</v>
      </c>
      <c r="E30" s="28">
        <f>IF((D9+E9)&lt;25001,E9,(25000-D30))</f>
        <v>0</v>
      </c>
      <c r="F30" s="28">
        <f>IF((D9+E9+F9)&lt;25001,F9,(25000-D30-E30))</f>
        <v>0</v>
      </c>
      <c r="G30" s="28">
        <f>IF((D9+E9+F9+G9)&lt;25001,G9,(25000-D30-E30-F30))</f>
        <v>0</v>
      </c>
      <c r="H30" s="28">
        <f>IF((D9-E9+F9+G9+H9)&lt;25001,H9,(25000-D30-E30-F30-G30))</f>
        <v>0</v>
      </c>
      <c r="I30" s="28">
        <f>SUM(D30:H30)</f>
        <v>0</v>
      </c>
      <c r="L30" s="136"/>
    </row>
    <row r="31" spans="1:25">
      <c r="A31" s="29">
        <v>2</v>
      </c>
      <c r="B31" s="29" t="str">
        <f t="shared" ref="B31:B33" si="20">B10</f>
        <v>Subcontractor #2</v>
      </c>
      <c r="C31" s="29"/>
      <c r="D31" s="28">
        <f t="shared" ref="D31:D39" si="21">IF(D10&lt;25001,D10,25000)</f>
        <v>0</v>
      </c>
      <c r="E31" s="28">
        <f t="shared" ref="E31:E38" si="22">IF((D10+E10)&lt;25001,E10,(25000-D31))</f>
        <v>0</v>
      </c>
      <c r="F31" s="28">
        <f t="shared" ref="F31:F39" si="23">IF((D10+E10+F10)&lt;25001,F10,(25000-D31-E31))</f>
        <v>0</v>
      </c>
      <c r="G31" s="28">
        <f t="shared" ref="G31:G39" si="24">IF((D10+E10+F10+G10)&lt;25001,G10,(25000-D31-E31-F31))</f>
        <v>0</v>
      </c>
      <c r="H31" s="28">
        <f t="shared" ref="H31:H39" si="25">IF((D10-E10+F10+G10+H10)&lt;25001,H10,(25000-D31-E31-F31-G31))</f>
        <v>0</v>
      </c>
      <c r="I31" s="28">
        <f t="shared" ref="I31:I39" si="26">SUM(D31:H31)</f>
        <v>0</v>
      </c>
    </row>
    <row r="32" spans="1:25">
      <c r="A32" s="29">
        <v>3</v>
      </c>
      <c r="B32" s="29" t="str">
        <f t="shared" si="20"/>
        <v>Subcontractor #3</v>
      </c>
      <c r="C32" s="29"/>
      <c r="D32" s="28">
        <f t="shared" si="21"/>
        <v>0</v>
      </c>
      <c r="E32" s="28">
        <f t="shared" si="22"/>
        <v>0</v>
      </c>
      <c r="F32" s="28">
        <f t="shared" si="23"/>
        <v>0</v>
      </c>
      <c r="G32" s="28">
        <f t="shared" si="24"/>
        <v>0</v>
      </c>
      <c r="H32" s="28">
        <f t="shared" si="25"/>
        <v>0</v>
      </c>
      <c r="I32" s="28">
        <f t="shared" si="26"/>
        <v>0</v>
      </c>
      <c r="K32" s="133"/>
      <c r="L32" s="134"/>
      <c r="M32" s="133"/>
      <c r="N32" s="133"/>
      <c r="O32" s="133"/>
    </row>
    <row r="33" spans="1:15">
      <c r="A33" s="29">
        <v>4</v>
      </c>
      <c r="B33" s="29" t="str">
        <f t="shared" si="20"/>
        <v>Subcontractor #4</v>
      </c>
      <c r="C33" s="29"/>
      <c r="D33" s="28">
        <f t="shared" si="21"/>
        <v>0</v>
      </c>
      <c r="E33" s="28">
        <f t="shared" si="22"/>
        <v>0</v>
      </c>
      <c r="F33" s="28">
        <f t="shared" si="23"/>
        <v>0</v>
      </c>
      <c r="G33" s="28">
        <f t="shared" si="24"/>
        <v>0</v>
      </c>
      <c r="H33" s="28">
        <f t="shared" si="25"/>
        <v>0</v>
      </c>
      <c r="I33" s="28">
        <f t="shared" si="26"/>
        <v>0</v>
      </c>
      <c r="K33" s="133"/>
      <c r="L33" s="134"/>
      <c r="M33" s="133"/>
      <c r="N33" s="133"/>
      <c r="O33" s="133"/>
    </row>
    <row r="34" spans="1:15">
      <c r="A34" s="29">
        <v>5</v>
      </c>
      <c r="B34" s="29" t="s">
        <v>56</v>
      </c>
      <c r="C34" s="29"/>
      <c r="D34" s="28">
        <f t="shared" si="21"/>
        <v>0</v>
      </c>
      <c r="E34" s="28">
        <f t="shared" si="22"/>
        <v>0</v>
      </c>
      <c r="F34" s="28">
        <f t="shared" si="23"/>
        <v>0</v>
      </c>
      <c r="G34" s="28">
        <f t="shared" si="24"/>
        <v>0</v>
      </c>
      <c r="H34" s="28">
        <f t="shared" si="25"/>
        <v>0</v>
      </c>
      <c r="I34" s="28">
        <f t="shared" si="26"/>
        <v>0</v>
      </c>
      <c r="K34" s="133"/>
      <c r="L34" s="134"/>
      <c r="M34" s="133"/>
      <c r="N34" s="133"/>
      <c r="O34" s="133"/>
    </row>
    <row r="35" spans="1:15">
      <c r="A35" s="29">
        <v>6</v>
      </c>
      <c r="B35" s="29" t="s">
        <v>57</v>
      </c>
      <c r="C35" s="29"/>
      <c r="D35" s="28">
        <f t="shared" si="21"/>
        <v>0</v>
      </c>
      <c r="E35" s="28">
        <f t="shared" si="22"/>
        <v>0</v>
      </c>
      <c r="F35" s="28">
        <f t="shared" si="23"/>
        <v>0</v>
      </c>
      <c r="G35" s="28">
        <f t="shared" si="24"/>
        <v>0</v>
      </c>
      <c r="H35" s="28">
        <f t="shared" si="25"/>
        <v>0</v>
      </c>
      <c r="I35" s="28">
        <f t="shared" si="26"/>
        <v>0</v>
      </c>
      <c r="K35" s="133"/>
      <c r="L35" s="134"/>
      <c r="M35" s="133"/>
      <c r="N35" s="133"/>
      <c r="O35" s="133"/>
    </row>
    <row r="36" spans="1:15">
      <c r="A36" s="29">
        <v>7</v>
      </c>
      <c r="B36" s="29" t="s">
        <v>58</v>
      </c>
      <c r="C36" s="29"/>
      <c r="D36" s="28">
        <f t="shared" si="21"/>
        <v>0</v>
      </c>
      <c r="E36" s="28">
        <f t="shared" si="22"/>
        <v>0</v>
      </c>
      <c r="F36" s="28">
        <f t="shared" si="23"/>
        <v>0</v>
      </c>
      <c r="G36" s="28">
        <f t="shared" si="24"/>
        <v>0</v>
      </c>
      <c r="H36" s="28">
        <f t="shared" si="25"/>
        <v>0</v>
      </c>
      <c r="I36" s="28">
        <f t="shared" si="26"/>
        <v>0</v>
      </c>
      <c r="K36" s="133"/>
      <c r="L36" s="133"/>
      <c r="M36" s="133"/>
      <c r="N36" s="133"/>
      <c r="O36" s="133"/>
    </row>
    <row r="37" spans="1:15">
      <c r="A37" s="29">
        <v>8</v>
      </c>
      <c r="B37" s="29" t="s">
        <v>59</v>
      </c>
      <c r="C37" s="29"/>
      <c r="D37" s="28">
        <f t="shared" si="21"/>
        <v>0</v>
      </c>
      <c r="E37" s="28">
        <f t="shared" si="22"/>
        <v>0</v>
      </c>
      <c r="F37" s="28">
        <f t="shared" si="23"/>
        <v>0</v>
      </c>
      <c r="G37" s="28">
        <f t="shared" si="24"/>
        <v>0</v>
      </c>
      <c r="H37" s="28">
        <f t="shared" si="25"/>
        <v>0</v>
      </c>
      <c r="I37" s="28">
        <f t="shared" si="26"/>
        <v>0</v>
      </c>
      <c r="K37" s="133"/>
      <c r="L37" s="133"/>
      <c r="M37" s="133"/>
      <c r="N37" s="133"/>
      <c r="O37" s="133"/>
    </row>
    <row r="38" spans="1:15">
      <c r="A38" s="29">
        <v>9</v>
      </c>
      <c r="B38" s="29" t="s">
        <v>60</v>
      </c>
      <c r="C38" s="29"/>
      <c r="D38" s="28">
        <f t="shared" si="21"/>
        <v>0</v>
      </c>
      <c r="E38" s="28">
        <f t="shared" si="22"/>
        <v>0</v>
      </c>
      <c r="F38" s="28">
        <f t="shared" si="23"/>
        <v>0</v>
      </c>
      <c r="G38" s="28">
        <f t="shared" si="24"/>
        <v>0</v>
      </c>
      <c r="H38" s="28">
        <f t="shared" si="25"/>
        <v>0</v>
      </c>
      <c r="I38" s="28">
        <f t="shared" si="26"/>
        <v>0</v>
      </c>
      <c r="K38" s="133"/>
      <c r="L38" s="133"/>
      <c r="M38" s="133"/>
      <c r="N38" s="133"/>
      <c r="O38" s="133"/>
    </row>
    <row r="39" spans="1:15">
      <c r="A39" s="29">
        <v>10</v>
      </c>
      <c r="B39" s="29" t="s">
        <v>61</v>
      </c>
      <c r="C39" s="29"/>
      <c r="D39" s="28">
        <f t="shared" si="21"/>
        <v>0</v>
      </c>
      <c r="E39" s="28">
        <v>0</v>
      </c>
      <c r="F39" s="28">
        <f t="shared" si="23"/>
        <v>0</v>
      </c>
      <c r="G39" s="28">
        <f t="shared" si="24"/>
        <v>0</v>
      </c>
      <c r="H39" s="28">
        <f t="shared" si="25"/>
        <v>0</v>
      </c>
      <c r="I39" s="28">
        <f t="shared" si="26"/>
        <v>0</v>
      </c>
      <c r="K39" s="133"/>
      <c r="L39" s="133"/>
      <c r="M39" s="133"/>
      <c r="N39" s="133"/>
      <c r="O39" s="133"/>
    </row>
    <row r="40" spans="1:15">
      <c r="A40" s="44"/>
      <c r="B40" s="52" t="s">
        <v>65</v>
      </c>
      <c r="C40" s="44"/>
      <c r="D40" s="45">
        <f t="shared" ref="D40:I40" si="27">SUM(D30:D39)</f>
        <v>0</v>
      </c>
      <c r="E40" s="45">
        <f t="shared" si="27"/>
        <v>0</v>
      </c>
      <c r="F40" s="45">
        <f t="shared" si="27"/>
        <v>0</v>
      </c>
      <c r="G40" s="45">
        <f t="shared" si="27"/>
        <v>0</v>
      </c>
      <c r="H40" s="45">
        <f t="shared" si="27"/>
        <v>0</v>
      </c>
      <c r="I40" s="45">
        <f t="shared" si="27"/>
        <v>0</v>
      </c>
      <c r="K40" s="133"/>
      <c r="L40" s="133"/>
      <c r="M40" s="133"/>
      <c r="N40" s="133"/>
      <c r="O40" s="133"/>
    </row>
    <row r="41" spans="1:15">
      <c r="A41" s="29"/>
      <c r="B41" s="29"/>
      <c r="C41" s="29"/>
      <c r="K41" s="133"/>
      <c r="L41" s="133"/>
      <c r="M41" s="133"/>
      <c r="N41" s="133"/>
      <c r="O41" s="133"/>
    </row>
    <row r="42" spans="1:15">
      <c r="A42" s="29"/>
      <c r="B42" s="53" t="s">
        <v>66</v>
      </c>
      <c r="C42" s="29"/>
      <c r="K42" s="133"/>
      <c r="L42" s="133"/>
      <c r="M42" s="133"/>
      <c r="N42" s="133"/>
      <c r="O42" s="133"/>
    </row>
    <row r="43" spans="1:15">
      <c r="A43" s="29"/>
      <c r="B43" s="29"/>
      <c r="C43" s="29"/>
      <c r="K43" s="133"/>
      <c r="L43" s="133"/>
      <c r="M43" s="133"/>
      <c r="N43" s="133"/>
      <c r="O43" s="133"/>
    </row>
    <row r="44" spans="1:15" ht="13.8" thickBot="1">
      <c r="A44" s="29"/>
      <c r="B44" s="31" t="s">
        <v>49</v>
      </c>
      <c r="C44" s="29"/>
      <c r="D44" s="32" t="s">
        <v>44</v>
      </c>
      <c r="E44" s="32" t="s">
        <v>45</v>
      </c>
      <c r="F44" s="32" t="s">
        <v>46</v>
      </c>
      <c r="G44" s="32" t="s">
        <v>47</v>
      </c>
      <c r="H44" s="32" t="s">
        <v>48</v>
      </c>
      <c r="I44" s="32" t="s">
        <v>50</v>
      </c>
    </row>
    <row r="45" spans="1:15">
      <c r="A45" s="29">
        <v>1</v>
      </c>
      <c r="B45" s="54" t="str">
        <f>B9</f>
        <v>Subcontractor #1</v>
      </c>
      <c r="C45" s="29"/>
      <c r="D45" s="28">
        <f>IF(D9&lt;25001,0,D9-D30)</f>
        <v>0</v>
      </c>
      <c r="E45" s="28">
        <f>IF((D9+E9)&lt;25001,0,(E9-E30))</f>
        <v>0</v>
      </c>
      <c r="F45" s="28">
        <f>IF((D9+E9+F9)&lt;25001,0,(F9-F30))</f>
        <v>0</v>
      </c>
      <c r="G45" s="28">
        <f>IF((D9+E9+F9+G9)&lt;25001,0,(G9-G30))</f>
        <v>0</v>
      </c>
      <c r="H45" s="28">
        <f>IF((D9+E9+F9+G9+H9)&lt;25001,0,(H9-H30))</f>
        <v>0</v>
      </c>
      <c r="I45" s="28">
        <f>SUM(D45:H45)</f>
        <v>0</v>
      </c>
    </row>
    <row r="46" spans="1:15">
      <c r="A46" s="29">
        <v>2</v>
      </c>
      <c r="B46" s="54" t="str">
        <f t="shared" ref="B46:B48" si="28">B10</f>
        <v>Subcontractor #2</v>
      </c>
      <c r="C46" s="29"/>
      <c r="D46" s="28">
        <f t="shared" ref="D46:D54" si="29">IF(D10&lt;25001,0,D10-D31)</f>
        <v>0</v>
      </c>
      <c r="E46" s="28">
        <f t="shared" ref="E46:E54" si="30">IF((D10+E10)&lt;25001,0,(E10-E31))</f>
        <v>0</v>
      </c>
      <c r="F46" s="28">
        <f t="shared" ref="F46:F54" si="31">IF((D10+E10+F10)&lt;25001,0,(F10-F31))</f>
        <v>0</v>
      </c>
      <c r="G46" s="28">
        <f t="shared" ref="G46:G54" si="32">IF((D10+E10+F10+G10)&lt;25001,0,(G10-G31))</f>
        <v>0</v>
      </c>
      <c r="H46" s="28">
        <f t="shared" ref="H46:H54" si="33">IF((D10+E10+F10+G10+H10)&lt;25001,0,(H10-H31))</f>
        <v>0</v>
      </c>
      <c r="I46" s="28">
        <f t="shared" ref="I46:I54" si="34">SUM(D46:H46)</f>
        <v>0</v>
      </c>
    </row>
    <row r="47" spans="1:15">
      <c r="A47" s="29">
        <v>3</v>
      </c>
      <c r="B47" s="54" t="str">
        <f t="shared" si="28"/>
        <v>Subcontractor #3</v>
      </c>
      <c r="C47" s="29"/>
      <c r="D47" s="28">
        <f t="shared" si="29"/>
        <v>0</v>
      </c>
      <c r="E47" s="28">
        <f t="shared" si="30"/>
        <v>0</v>
      </c>
      <c r="F47" s="28">
        <f t="shared" si="31"/>
        <v>0</v>
      </c>
      <c r="G47" s="28">
        <f t="shared" si="32"/>
        <v>0</v>
      </c>
      <c r="H47" s="28">
        <f t="shared" si="33"/>
        <v>0</v>
      </c>
      <c r="I47" s="28">
        <f t="shared" si="34"/>
        <v>0</v>
      </c>
    </row>
    <row r="48" spans="1:15">
      <c r="A48" s="29">
        <v>4</v>
      </c>
      <c r="B48" s="54" t="str">
        <f t="shared" si="28"/>
        <v>Subcontractor #4</v>
      </c>
      <c r="C48" s="29"/>
      <c r="D48" s="28">
        <f t="shared" si="29"/>
        <v>0</v>
      </c>
      <c r="E48" s="28">
        <f t="shared" si="30"/>
        <v>0</v>
      </c>
      <c r="F48" s="28">
        <f t="shared" si="31"/>
        <v>0</v>
      </c>
      <c r="G48" s="28">
        <f t="shared" si="32"/>
        <v>0</v>
      </c>
      <c r="H48" s="28">
        <f t="shared" si="33"/>
        <v>0</v>
      </c>
      <c r="I48" s="28">
        <f t="shared" si="34"/>
        <v>0</v>
      </c>
    </row>
    <row r="49" spans="1:9">
      <c r="A49" s="29">
        <v>5</v>
      </c>
      <c r="B49" s="54" t="s">
        <v>56</v>
      </c>
      <c r="C49" s="29"/>
      <c r="D49" s="28">
        <f t="shared" si="29"/>
        <v>0</v>
      </c>
      <c r="E49" s="28">
        <f t="shared" si="30"/>
        <v>0</v>
      </c>
      <c r="F49" s="28">
        <f t="shared" si="31"/>
        <v>0</v>
      </c>
      <c r="G49" s="28">
        <f t="shared" si="32"/>
        <v>0</v>
      </c>
      <c r="H49" s="28">
        <f t="shared" si="33"/>
        <v>0</v>
      </c>
      <c r="I49" s="28">
        <f t="shared" si="34"/>
        <v>0</v>
      </c>
    </row>
    <row r="50" spans="1:9">
      <c r="A50" s="29">
        <v>6</v>
      </c>
      <c r="B50" s="54" t="s">
        <v>57</v>
      </c>
      <c r="C50" s="29"/>
      <c r="D50" s="28">
        <f t="shared" si="29"/>
        <v>0</v>
      </c>
      <c r="E50" s="28">
        <f t="shared" si="30"/>
        <v>0</v>
      </c>
      <c r="F50" s="28">
        <f t="shared" si="31"/>
        <v>0</v>
      </c>
      <c r="G50" s="28">
        <f t="shared" si="32"/>
        <v>0</v>
      </c>
      <c r="H50" s="28">
        <f t="shared" si="33"/>
        <v>0</v>
      </c>
      <c r="I50" s="28">
        <f t="shared" si="34"/>
        <v>0</v>
      </c>
    </row>
    <row r="51" spans="1:9">
      <c r="A51" s="29">
        <v>7</v>
      </c>
      <c r="B51" s="54" t="s">
        <v>58</v>
      </c>
      <c r="C51" s="29"/>
      <c r="D51" s="28">
        <f t="shared" si="29"/>
        <v>0</v>
      </c>
      <c r="E51" s="28">
        <f t="shared" si="30"/>
        <v>0</v>
      </c>
      <c r="F51" s="28">
        <f t="shared" si="31"/>
        <v>0</v>
      </c>
      <c r="G51" s="28">
        <f t="shared" si="32"/>
        <v>0</v>
      </c>
      <c r="H51" s="28">
        <f t="shared" si="33"/>
        <v>0</v>
      </c>
      <c r="I51" s="28">
        <f t="shared" si="34"/>
        <v>0</v>
      </c>
    </row>
    <row r="52" spans="1:9">
      <c r="A52" s="29">
        <v>8</v>
      </c>
      <c r="B52" s="54" t="s">
        <v>59</v>
      </c>
      <c r="C52" s="29"/>
      <c r="D52" s="28">
        <f t="shared" si="29"/>
        <v>0</v>
      </c>
      <c r="E52" s="28">
        <f t="shared" si="30"/>
        <v>0</v>
      </c>
      <c r="F52" s="28">
        <f t="shared" si="31"/>
        <v>0</v>
      </c>
      <c r="G52" s="28">
        <f t="shared" si="32"/>
        <v>0</v>
      </c>
      <c r="H52" s="28">
        <f t="shared" si="33"/>
        <v>0</v>
      </c>
      <c r="I52" s="28">
        <f t="shared" si="34"/>
        <v>0</v>
      </c>
    </row>
    <row r="53" spans="1:9">
      <c r="A53" s="29">
        <v>9</v>
      </c>
      <c r="B53" s="54" t="s">
        <v>60</v>
      </c>
      <c r="C53" s="29"/>
      <c r="D53" s="28">
        <f t="shared" si="29"/>
        <v>0</v>
      </c>
      <c r="E53" s="28">
        <f t="shared" si="30"/>
        <v>0</v>
      </c>
      <c r="F53" s="28">
        <f t="shared" si="31"/>
        <v>0</v>
      </c>
      <c r="G53" s="28">
        <f t="shared" si="32"/>
        <v>0</v>
      </c>
      <c r="H53" s="28">
        <f t="shared" si="33"/>
        <v>0</v>
      </c>
      <c r="I53" s="28">
        <f t="shared" si="34"/>
        <v>0</v>
      </c>
    </row>
    <row r="54" spans="1:9">
      <c r="A54" s="29">
        <v>10</v>
      </c>
      <c r="B54" s="54" t="s">
        <v>61</v>
      </c>
      <c r="C54" s="29"/>
      <c r="D54" s="28">
        <f t="shared" si="29"/>
        <v>0</v>
      </c>
      <c r="E54" s="28">
        <f t="shared" si="30"/>
        <v>0</v>
      </c>
      <c r="F54" s="28">
        <f t="shared" si="31"/>
        <v>0</v>
      </c>
      <c r="G54" s="28">
        <f t="shared" si="32"/>
        <v>0</v>
      </c>
      <c r="H54" s="28">
        <f t="shared" si="33"/>
        <v>0</v>
      </c>
      <c r="I54" s="28">
        <f t="shared" si="34"/>
        <v>0</v>
      </c>
    </row>
    <row r="55" spans="1:9">
      <c r="A55" s="44"/>
      <c r="B55" s="55" t="s">
        <v>67</v>
      </c>
      <c r="C55" s="44"/>
      <c r="D55" s="45">
        <f t="shared" ref="D55:I55" si="35">SUM(D45:D54)</f>
        <v>0</v>
      </c>
      <c r="E55" s="45">
        <f t="shared" si="35"/>
        <v>0</v>
      </c>
      <c r="F55" s="45">
        <f t="shared" si="35"/>
        <v>0</v>
      </c>
      <c r="G55" s="45">
        <f t="shared" si="35"/>
        <v>0</v>
      </c>
      <c r="H55" s="45">
        <f t="shared" si="35"/>
        <v>0</v>
      </c>
      <c r="I55" s="45">
        <f t="shared" si="35"/>
        <v>0</v>
      </c>
    </row>
    <row r="64" spans="1:9">
      <c r="B64" s="35"/>
    </row>
    <row r="65" spans="2:2">
      <c r="B65" s="35"/>
    </row>
    <row r="66" spans="2:2">
      <c r="B66" s="35"/>
    </row>
    <row r="67" spans="2:2">
      <c r="B67" s="35"/>
    </row>
  </sheetData>
  <mergeCells count="5">
    <mergeCell ref="L7:M7"/>
    <mergeCell ref="N7:O7"/>
    <mergeCell ref="P7:Q7"/>
    <mergeCell ref="R7:S7"/>
    <mergeCell ref="T7:U7"/>
  </mergeCells>
  <pageMargins left="0.7" right="0.7" top="0.75" bottom="0.75" header="0.3" footer="0.3"/>
  <pageSetup scale="3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18B8-A0F8-4870-AFC4-8892D948A1AA}">
  <dimension ref="A1:G27"/>
  <sheetViews>
    <sheetView workbookViewId="0">
      <selection activeCell="F29" sqref="F29"/>
    </sheetView>
  </sheetViews>
  <sheetFormatPr defaultColWidth="19.109375" defaultRowHeight="14.4"/>
  <cols>
    <col min="1" max="1" width="27.88671875" style="172" customWidth="1"/>
    <col min="2" max="2" width="15.88671875" style="172" bestFit="1" customWidth="1"/>
    <col min="3" max="3" width="24.44140625" style="172" customWidth="1"/>
    <col min="4" max="4" width="17.6640625" style="172" customWidth="1"/>
    <col min="5" max="5" width="13.6640625" style="172" customWidth="1"/>
    <col min="6" max="6" width="11.5546875" style="172" customWidth="1"/>
    <col min="7" max="7" width="21.33203125" style="172" customWidth="1"/>
    <col min="8" max="16384" width="19.109375" style="172"/>
  </cols>
  <sheetData>
    <row r="1" spans="1:7">
      <c r="A1" s="170" t="s">
        <v>77</v>
      </c>
      <c r="B1" s="171">
        <f>Budget!F1</f>
        <v>0</v>
      </c>
    </row>
    <row r="2" spans="1:7">
      <c r="A2" s="170" t="s">
        <v>161</v>
      </c>
      <c r="B2" s="175">
        <f>Budget!F6</f>
        <v>0</v>
      </c>
    </row>
    <row r="3" spans="1:7">
      <c r="A3" s="170" t="s">
        <v>187</v>
      </c>
      <c r="B3" s="171">
        <f>Budget!F2</f>
        <v>0</v>
      </c>
    </row>
    <row r="4" spans="1:7">
      <c r="A4" s="179" t="s">
        <v>188</v>
      </c>
      <c r="B4" s="171">
        <f>Budget!L1</f>
        <v>0</v>
      </c>
    </row>
    <row r="5" spans="1:7">
      <c r="A5" s="170" t="s">
        <v>162</v>
      </c>
      <c r="B5" s="171">
        <f>Budget!F3</f>
        <v>0</v>
      </c>
    </row>
    <row r="6" spans="1:7">
      <c r="A6" s="170" t="s">
        <v>76</v>
      </c>
      <c r="B6" s="171">
        <f>Budget!F5</f>
        <v>0</v>
      </c>
    </row>
    <row r="7" spans="1:7">
      <c r="A7" s="170" t="s">
        <v>189</v>
      </c>
      <c r="B7" s="171" t="s">
        <v>190</v>
      </c>
      <c r="C7" s="172" t="s">
        <v>191</v>
      </c>
      <c r="D7" s="172" t="s">
        <v>192</v>
      </c>
      <c r="E7" s="172" t="s">
        <v>193</v>
      </c>
      <c r="F7" s="172" t="s">
        <v>194</v>
      </c>
      <c r="G7" s="172" t="s">
        <v>195</v>
      </c>
    </row>
    <row r="8" spans="1:7">
      <c r="A8" s="170" t="s">
        <v>163</v>
      </c>
      <c r="B8" s="171">
        <f>Budget!F4</f>
        <v>0</v>
      </c>
    </row>
    <row r="9" spans="1:7">
      <c r="A9" s="170" t="s">
        <v>164</v>
      </c>
      <c r="B9" s="173">
        <f>Budget!Z2</f>
        <v>0.77100000000000002</v>
      </c>
    </row>
    <row r="10" spans="1:7">
      <c r="A10" s="170" t="s">
        <v>165</v>
      </c>
      <c r="B10" s="178">
        <f>Budget!W75</f>
        <v>0</v>
      </c>
    </row>
    <row r="11" spans="1:7">
      <c r="A11" s="170" t="s">
        <v>166</v>
      </c>
      <c r="B11" s="178">
        <f>Budget!W71</f>
        <v>0</v>
      </c>
    </row>
    <row r="12" spans="1:7">
      <c r="A12" s="170" t="s">
        <v>167</v>
      </c>
      <c r="B12" s="178">
        <f>Budget!W74</f>
        <v>0</v>
      </c>
    </row>
    <row r="13" spans="1:7">
      <c r="A13" s="170" t="s">
        <v>168</v>
      </c>
      <c r="B13" s="174">
        <f>Budget!Z9</f>
        <v>0</v>
      </c>
    </row>
    <row r="14" spans="1:7">
      <c r="A14" s="170" t="s">
        <v>205</v>
      </c>
      <c r="B14" s="174"/>
    </row>
    <row r="15" spans="1:7">
      <c r="A15" s="170"/>
      <c r="B15" s="174"/>
    </row>
    <row r="16" spans="1:7">
      <c r="A16" s="170" t="s">
        <v>196</v>
      </c>
      <c r="B16" s="174"/>
      <c r="D16" s="172" t="s">
        <v>197</v>
      </c>
      <c r="E16" s="172" t="s">
        <v>198</v>
      </c>
    </row>
    <row r="17" spans="1:6">
      <c r="A17" s="170" t="s">
        <v>199</v>
      </c>
      <c r="B17" s="172" t="s">
        <v>197</v>
      </c>
      <c r="C17" s="172" t="s">
        <v>198</v>
      </c>
    </row>
    <row r="18" spans="1:6">
      <c r="A18" s="170" t="s">
        <v>200</v>
      </c>
      <c r="B18" s="171">
        <f>Budget!L4</f>
        <v>0</v>
      </c>
    </row>
    <row r="19" spans="1:6">
      <c r="A19" s="170"/>
      <c r="B19" s="174"/>
    </row>
    <row r="20" spans="1:6">
      <c r="A20" s="170" t="s">
        <v>201</v>
      </c>
      <c r="B20" s="174"/>
      <c r="E20" s="172" t="s">
        <v>197</v>
      </c>
      <c r="F20" s="172" t="s">
        <v>198</v>
      </c>
    </row>
    <row r="21" spans="1:6">
      <c r="A21" s="170" t="s">
        <v>202</v>
      </c>
      <c r="B21" s="174"/>
    </row>
    <row r="22" spans="1:6">
      <c r="A22" s="170" t="s">
        <v>169</v>
      </c>
      <c r="B22" s="172" t="str">
        <f>Subaward!B9</f>
        <v>Subcontractor #1</v>
      </c>
    </row>
    <row r="23" spans="1:6">
      <c r="A23" s="170" t="s">
        <v>170</v>
      </c>
      <c r="B23" s="172" t="str">
        <f>Subaward!B10</f>
        <v>Subcontractor #2</v>
      </c>
    </row>
    <row r="24" spans="1:6">
      <c r="A24" s="170" t="s">
        <v>171</v>
      </c>
      <c r="B24" s="172" t="str">
        <f>Subaward!B11</f>
        <v>Subcontractor #3</v>
      </c>
    </row>
    <row r="25" spans="1:6">
      <c r="A25" s="170" t="s">
        <v>172</v>
      </c>
      <c r="B25" s="178">
        <f>Subaward!Y9</f>
        <v>0</v>
      </c>
    </row>
    <row r="26" spans="1:6">
      <c r="A26" s="170" t="s">
        <v>173</v>
      </c>
      <c r="B26" s="178">
        <f>Subaward!Y10</f>
        <v>0</v>
      </c>
    </row>
    <row r="27" spans="1:6">
      <c r="A27" s="170" t="s">
        <v>174</v>
      </c>
      <c r="B27" s="178">
        <f>Subaward!Y11</f>
        <v>0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312420</xdr:colOff>
                    <xdr:row>5</xdr:row>
                    <xdr:rowOff>175260</xdr:rowOff>
                  </from>
                  <to>
                    <xdr:col>1</xdr:col>
                    <xdr:colOff>617220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1371600</xdr:colOff>
                    <xdr:row>5</xdr:row>
                    <xdr:rowOff>175260</xdr:rowOff>
                  </from>
                  <to>
                    <xdr:col>3</xdr:col>
                    <xdr:colOff>45720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861060</xdr:colOff>
                    <xdr:row>5</xdr:row>
                    <xdr:rowOff>182880</xdr:rowOff>
                  </from>
                  <to>
                    <xdr:col>3</xdr:col>
                    <xdr:colOff>1165860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655320</xdr:colOff>
                    <xdr:row>5</xdr:row>
                    <xdr:rowOff>182880</xdr:rowOff>
                  </from>
                  <to>
                    <xdr:col>5</xdr:col>
                    <xdr:colOff>45720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518160</xdr:colOff>
                    <xdr:row>5</xdr:row>
                    <xdr:rowOff>175260</xdr:rowOff>
                  </from>
                  <to>
                    <xdr:col>6</xdr:col>
                    <xdr:colOff>45720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236220</xdr:colOff>
                    <xdr:row>14</xdr:row>
                    <xdr:rowOff>182880</xdr:rowOff>
                  </from>
                  <to>
                    <xdr:col>3</xdr:col>
                    <xdr:colOff>541020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198120</xdr:colOff>
                    <xdr:row>14</xdr:row>
                    <xdr:rowOff>175260</xdr:rowOff>
                  </from>
                  <to>
                    <xdr:col>4</xdr:col>
                    <xdr:colOff>502920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236220</xdr:colOff>
                    <xdr:row>15</xdr:row>
                    <xdr:rowOff>182880</xdr:rowOff>
                  </from>
                  <to>
                    <xdr:col>1</xdr:col>
                    <xdr:colOff>541020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198120</xdr:colOff>
                    <xdr:row>15</xdr:row>
                    <xdr:rowOff>175260</xdr:rowOff>
                  </from>
                  <to>
                    <xdr:col>2</xdr:col>
                    <xdr:colOff>502920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236220</xdr:colOff>
                    <xdr:row>18</xdr:row>
                    <xdr:rowOff>182880</xdr:rowOff>
                  </from>
                  <to>
                    <xdr:col>4</xdr:col>
                    <xdr:colOff>541020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175260</xdr:rowOff>
                  </from>
                  <to>
                    <xdr:col>5</xdr:col>
                    <xdr:colOff>502920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21E6-8E35-4769-9E5E-0A201F2B4F50}">
  <sheetPr>
    <pageSetUpPr fitToPage="1"/>
  </sheetPr>
  <dimension ref="A1:Y51"/>
  <sheetViews>
    <sheetView topLeftCell="A5" workbookViewId="0">
      <selection activeCell="F6" sqref="F6"/>
    </sheetView>
  </sheetViews>
  <sheetFormatPr defaultColWidth="9.109375" defaultRowHeight="13.2"/>
  <cols>
    <col min="1" max="1" width="22.6640625" style="186" customWidth="1"/>
    <col min="2" max="2" width="27.109375" style="186" customWidth="1"/>
    <col min="3" max="3" width="21.88671875" style="186" customWidth="1"/>
    <col min="4" max="4" width="15.44140625" style="186" customWidth="1"/>
    <col min="5" max="5" width="16.21875" style="186" customWidth="1"/>
    <col min="6" max="6" width="15.88671875" style="186" customWidth="1"/>
    <col min="7" max="8" width="11.44140625" style="186" customWidth="1"/>
    <col min="9" max="9" width="14.44140625" style="186" customWidth="1"/>
    <col min="10" max="10" width="9.109375" style="186"/>
    <col min="11" max="11" width="22.5546875" style="186" customWidth="1"/>
    <col min="12" max="24" width="9.109375" style="186"/>
    <col min="25" max="25" width="12.33203125" style="186" customWidth="1"/>
    <col min="26" max="16384" width="9.109375" style="186"/>
  </cols>
  <sheetData>
    <row r="1" spans="1:16" ht="15" customHeight="1">
      <c r="A1" s="181" t="s">
        <v>176</v>
      </c>
      <c r="B1" s="182"/>
      <c r="C1" s="183" t="s">
        <v>158</v>
      </c>
      <c r="D1" s="183"/>
      <c r="E1" s="183"/>
      <c r="F1" s="184" t="s">
        <v>102</v>
      </c>
      <c r="G1" s="318"/>
      <c r="H1" s="318"/>
      <c r="I1" s="185"/>
    </row>
    <row r="2" spans="1:16" ht="15" customHeight="1">
      <c r="A2" s="187" t="s">
        <v>177</v>
      </c>
      <c r="B2" s="188"/>
      <c r="C2" s="189"/>
      <c r="D2" s="189"/>
      <c r="E2" s="189"/>
      <c r="F2" s="189"/>
      <c r="I2" s="190"/>
    </row>
    <row r="3" spans="1:16" ht="15" customHeight="1">
      <c r="A3" s="187" t="s">
        <v>178</v>
      </c>
      <c r="B3" s="188"/>
      <c r="C3" s="189"/>
      <c r="D3" s="189"/>
      <c r="E3" s="189"/>
      <c r="F3" s="189"/>
      <c r="G3" s="188"/>
      <c r="H3" s="188"/>
      <c r="I3" s="190"/>
    </row>
    <row r="4" spans="1:16" ht="15" customHeight="1">
      <c r="A4" s="187" t="s">
        <v>103</v>
      </c>
      <c r="B4" s="191"/>
      <c r="C4" s="189"/>
      <c r="D4" s="189"/>
      <c r="E4" s="189"/>
      <c r="F4" s="189" t="s">
        <v>104</v>
      </c>
      <c r="I4" s="190"/>
    </row>
    <row r="5" spans="1:16" ht="15" customHeight="1">
      <c r="A5" s="187" t="s">
        <v>105</v>
      </c>
      <c r="B5" s="188"/>
      <c r="C5" s="192" t="s">
        <v>106</v>
      </c>
      <c r="D5" s="192"/>
      <c r="E5" s="189"/>
      <c r="F5" s="189"/>
      <c r="I5" s="190"/>
    </row>
    <row r="6" spans="1:16" ht="15" customHeight="1">
      <c r="A6" s="187" t="s">
        <v>107</v>
      </c>
      <c r="B6" s="188"/>
      <c r="C6" s="192" t="s">
        <v>108</v>
      </c>
      <c r="D6" s="192"/>
      <c r="E6" s="193"/>
      <c r="F6" s="192" t="s">
        <v>179</v>
      </c>
      <c r="G6" s="189"/>
      <c r="I6" s="190"/>
    </row>
    <row r="7" spans="1:16" ht="15" customHeight="1">
      <c r="A7" s="187" t="s">
        <v>109</v>
      </c>
      <c r="B7" s="189" t="s">
        <v>110</v>
      </c>
      <c r="E7" s="192" t="s">
        <v>111</v>
      </c>
      <c r="F7" s="192" t="s">
        <v>180</v>
      </c>
      <c r="I7" s="190"/>
      <c r="L7" s="189"/>
      <c r="M7" s="189"/>
      <c r="N7" s="192"/>
      <c r="O7" s="189"/>
      <c r="P7" s="194"/>
    </row>
    <row r="8" spans="1:16" ht="21.9" customHeight="1">
      <c r="A8" s="195" t="s">
        <v>143</v>
      </c>
      <c r="B8" s="196"/>
      <c r="C8" s="196"/>
      <c r="D8" s="196"/>
      <c r="E8" s="196"/>
      <c r="F8" s="196"/>
      <c r="G8" s="196"/>
      <c r="H8" s="196"/>
      <c r="I8" s="197"/>
    </row>
    <row r="9" spans="1:16" ht="21.9" customHeight="1">
      <c r="A9" s="198" t="s">
        <v>144</v>
      </c>
      <c r="B9" s="199" t="s">
        <v>145</v>
      </c>
      <c r="C9" s="199" t="s">
        <v>146</v>
      </c>
      <c r="D9" s="199"/>
      <c r="E9" s="200"/>
      <c r="F9" s="200"/>
      <c r="G9" s="200"/>
      <c r="H9" s="200"/>
      <c r="I9" s="201"/>
    </row>
    <row r="10" spans="1:16" ht="26.4">
      <c r="A10" s="202" t="s">
        <v>147</v>
      </c>
      <c r="B10" s="203"/>
      <c r="C10" s="203"/>
      <c r="D10" s="203"/>
      <c r="E10" s="204"/>
      <c r="F10" s="204"/>
      <c r="G10" s="204"/>
      <c r="H10" s="204"/>
      <c r="I10" s="205"/>
    </row>
    <row r="11" spans="1:16" ht="15" customHeight="1">
      <c r="A11" s="206" t="s">
        <v>112</v>
      </c>
      <c r="I11" s="190"/>
    </row>
    <row r="12" spans="1:16" ht="15" customHeight="1">
      <c r="A12" s="206" t="s">
        <v>113</v>
      </c>
      <c r="B12" s="207" t="s">
        <v>114</v>
      </c>
      <c r="C12" s="207" t="s">
        <v>115</v>
      </c>
      <c r="D12" s="207" t="s">
        <v>116</v>
      </c>
      <c r="E12" s="207" t="s">
        <v>117</v>
      </c>
      <c r="F12" s="207" t="s">
        <v>118</v>
      </c>
      <c r="G12" s="208"/>
      <c r="H12" s="207"/>
      <c r="I12" s="209"/>
    </row>
    <row r="13" spans="1:16" ht="15" customHeight="1">
      <c r="A13" s="210"/>
      <c r="B13" s="191"/>
      <c r="C13" s="191"/>
      <c r="D13" s="211"/>
      <c r="E13" s="212">
        <v>0.28999999999999998</v>
      </c>
      <c r="F13" s="212">
        <v>0.77100000000000002</v>
      </c>
      <c r="H13" s="188"/>
      <c r="I13" s="213"/>
    </row>
    <row r="14" spans="1:16" ht="15" customHeight="1" thickBot="1">
      <c r="A14" s="214" t="s">
        <v>119</v>
      </c>
      <c r="I14" s="215"/>
    </row>
    <row r="15" spans="1:16" ht="39" customHeight="1">
      <c r="A15" s="216" t="s">
        <v>120</v>
      </c>
      <c r="B15" s="217" t="s">
        <v>121</v>
      </c>
      <c r="C15" s="218" t="s">
        <v>122</v>
      </c>
      <c r="D15" s="218" t="s">
        <v>123</v>
      </c>
      <c r="E15" s="219" t="s">
        <v>181</v>
      </c>
      <c r="F15" s="219" t="s">
        <v>182</v>
      </c>
      <c r="G15" s="218" t="s">
        <v>124</v>
      </c>
      <c r="H15" s="218" t="s">
        <v>11</v>
      </c>
      <c r="I15" s="220" t="s">
        <v>125</v>
      </c>
    </row>
    <row r="16" spans="1:16" ht="15" customHeight="1">
      <c r="A16" s="221"/>
      <c r="B16" s="222"/>
      <c r="C16" s="223"/>
      <c r="D16" s="224"/>
      <c r="E16" s="225">
        <f>D16*12</f>
        <v>0</v>
      </c>
      <c r="F16" s="226">
        <f>C16*D16</f>
        <v>0</v>
      </c>
      <c r="G16" s="226">
        <f>F16*$E$13</f>
        <v>0</v>
      </c>
      <c r="H16" s="226">
        <f>F16+G16</f>
        <v>0</v>
      </c>
      <c r="I16" s="227"/>
    </row>
    <row r="17" spans="1:25" ht="15" customHeight="1">
      <c r="A17" s="221"/>
      <c r="B17" s="222"/>
      <c r="C17" s="223"/>
      <c r="D17" s="224"/>
      <c r="E17" s="225">
        <f t="shared" ref="E17:E21" si="0">D17*12</f>
        <v>0</v>
      </c>
      <c r="F17" s="226">
        <f t="shared" ref="F17:F21" si="1">C17*D17</f>
        <v>0</v>
      </c>
      <c r="G17" s="226">
        <f t="shared" ref="G17:G21" si="2">F17*$E$13</f>
        <v>0</v>
      </c>
      <c r="H17" s="226">
        <f t="shared" ref="H17:H21" si="3">F17+G17</f>
        <v>0</v>
      </c>
      <c r="I17" s="227"/>
    </row>
    <row r="18" spans="1:25" ht="15" customHeight="1">
      <c r="A18" s="221"/>
      <c r="B18" s="222"/>
      <c r="C18" s="223"/>
      <c r="D18" s="224"/>
      <c r="E18" s="225">
        <f t="shared" si="0"/>
        <v>0</v>
      </c>
      <c r="F18" s="226">
        <f t="shared" si="1"/>
        <v>0</v>
      </c>
      <c r="G18" s="226">
        <f t="shared" si="2"/>
        <v>0</v>
      </c>
      <c r="H18" s="226">
        <f t="shared" si="3"/>
        <v>0</v>
      </c>
      <c r="I18" s="227"/>
    </row>
    <row r="19" spans="1:25" ht="15" customHeight="1">
      <c r="A19" s="221"/>
      <c r="B19" s="228"/>
      <c r="C19" s="223"/>
      <c r="D19" s="224"/>
      <c r="E19" s="225">
        <f>D19*12</f>
        <v>0</v>
      </c>
      <c r="F19" s="226">
        <f t="shared" si="1"/>
        <v>0</v>
      </c>
      <c r="G19" s="226">
        <f t="shared" si="2"/>
        <v>0</v>
      </c>
      <c r="H19" s="226">
        <f t="shared" si="3"/>
        <v>0</v>
      </c>
      <c r="I19" s="227"/>
    </row>
    <row r="20" spans="1:25" ht="15" customHeight="1">
      <c r="A20" s="221"/>
      <c r="B20" s="228"/>
      <c r="C20" s="223"/>
      <c r="D20" s="224"/>
      <c r="E20" s="225">
        <f t="shared" si="0"/>
        <v>0</v>
      </c>
      <c r="F20" s="226">
        <f t="shared" si="1"/>
        <v>0</v>
      </c>
      <c r="G20" s="226">
        <f t="shared" si="2"/>
        <v>0</v>
      </c>
      <c r="H20" s="226">
        <f t="shared" si="3"/>
        <v>0</v>
      </c>
      <c r="I20" s="227"/>
    </row>
    <row r="21" spans="1:25" ht="15" customHeight="1">
      <c r="A21" s="221"/>
      <c r="B21" s="228"/>
      <c r="C21" s="223"/>
      <c r="D21" s="224"/>
      <c r="E21" s="225">
        <f t="shared" si="0"/>
        <v>0</v>
      </c>
      <c r="F21" s="226">
        <f t="shared" si="1"/>
        <v>0</v>
      </c>
      <c r="G21" s="226">
        <f t="shared" si="2"/>
        <v>0</v>
      </c>
      <c r="H21" s="226">
        <f t="shared" si="3"/>
        <v>0</v>
      </c>
      <c r="I21" s="227"/>
    </row>
    <row r="22" spans="1:25" ht="15" customHeight="1">
      <c r="A22" s="221">
        <v>600010</v>
      </c>
      <c r="B22" s="229"/>
      <c r="C22" s="230"/>
      <c r="D22" s="230"/>
      <c r="E22" s="231"/>
      <c r="F22" s="232">
        <f>SUM(F16:F21)</f>
        <v>0</v>
      </c>
      <c r="G22" s="232">
        <f>SUM(G16:G21)</f>
        <v>0</v>
      </c>
      <c r="H22" s="232">
        <f>SUM(H16:H21)</f>
        <v>0</v>
      </c>
      <c r="I22" s="233"/>
    </row>
    <row r="23" spans="1:25" ht="15" customHeight="1">
      <c r="A23" s="221"/>
      <c r="B23" s="234" t="s">
        <v>126</v>
      </c>
      <c r="C23" s="230"/>
      <c r="D23" s="230"/>
      <c r="E23" s="231"/>
      <c r="F23" s="235"/>
      <c r="G23" s="235"/>
      <c r="H23" s="235"/>
      <c r="I23" s="233"/>
    </row>
    <row r="24" spans="1:25" ht="15" customHeight="1">
      <c r="A24" s="221" t="s">
        <v>104</v>
      </c>
      <c r="B24" s="236"/>
      <c r="C24" s="230"/>
      <c r="D24" s="230"/>
      <c r="E24" s="231"/>
      <c r="F24" s="235"/>
      <c r="G24" s="235"/>
      <c r="H24" s="235"/>
      <c r="I24" s="233"/>
    </row>
    <row r="25" spans="1:25" ht="15" customHeight="1">
      <c r="A25" s="221">
        <v>602100</v>
      </c>
      <c r="B25" s="237" t="s">
        <v>15</v>
      </c>
      <c r="C25" s="237"/>
      <c r="D25" s="237"/>
      <c r="E25" s="237"/>
      <c r="F25" s="235"/>
      <c r="G25" s="235"/>
      <c r="H25" s="230">
        <v>0</v>
      </c>
      <c r="I25" s="233"/>
      <c r="Y25" s="186" t="s">
        <v>127</v>
      </c>
    </row>
    <row r="26" spans="1:25" ht="15" customHeight="1">
      <c r="A26" s="221">
        <v>600540</v>
      </c>
      <c r="B26" s="229" t="s">
        <v>128</v>
      </c>
      <c r="C26" s="237"/>
      <c r="D26" s="237"/>
      <c r="E26" s="237"/>
      <c r="F26" s="235"/>
      <c r="G26" s="235"/>
      <c r="H26" s="230">
        <v>0</v>
      </c>
      <c r="I26" s="233"/>
      <c r="Y26" s="186" t="s">
        <v>129</v>
      </c>
    </row>
    <row r="27" spans="1:25" ht="15" customHeight="1">
      <c r="A27" s="221">
        <v>600600</v>
      </c>
      <c r="B27" s="237" t="s">
        <v>130</v>
      </c>
      <c r="C27" s="237"/>
      <c r="D27" s="237"/>
      <c r="E27" s="237"/>
      <c r="F27" s="235"/>
      <c r="G27" s="235"/>
      <c r="H27" s="230">
        <v>0</v>
      </c>
      <c r="I27" s="233"/>
      <c r="Y27" s="186" t="s">
        <v>131</v>
      </c>
    </row>
    <row r="28" spans="1:25" ht="15" customHeight="1">
      <c r="A28" s="221">
        <v>606000</v>
      </c>
      <c r="B28" s="237" t="s">
        <v>132</v>
      </c>
      <c r="C28" s="237"/>
      <c r="D28" s="237"/>
      <c r="E28" s="237"/>
      <c r="F28" s="235"/>
      <c r="G28" s="235"/>
      <c r="H28" s="230">
        <v>0</v>
      </c>
      <c r="I28" s="233"/>
      <c r="Y28" s="186" t="s">
        <v>207</v>
      </c>
    </row>
    <row r="29" spans="1:25" ht="15" customHeight="1">
      <c r="A29" s="221">
        <v>602298</v>
      </c>
      <c r="B29" s="237" t="s">
        <v>133</v>
      </c>
      <c r="C29" s="237"/>
      <c r="D29" s="237"/>
      <c r="E29" s="237"/>
      <c r="F29" s="235"/>
      <c r="G29" s="235"/>
      <c r="H29" s="230">
        <v>0</v>
      </c>
      <c r="I29" s="233"/>
      <c r="Y29" s="186" t="s">
        <v>134</v>
      </c>
    </row>
    <row r="30" spans="1:25" ht="15" customHeight="1">
      <c r="A30" s="221">
        <v>604700</v>
      </c>
      <c r="B30" s="237" t="s">
        <v>135</v>
      </c>
      <c r="C30" s="237"/>
      <c r="D30" s="237"/>
      <c r="E30" s="237"/>
      <c r="F30" s="235"/>
      <c r="G30" s="235"/>
      <c r="H30" s="230">
        <v>0</v>
      </c>
      <c r="I30" s="233"/>
      <c r="Y30" s="186" t="s">
        <v>136</v>
      </c>
    </row>
    <row r="31" spans="1:25" ht="15" customHeight="1">
      <c r="A31" s="221">
        <v>601820</v>
      </c>
      <c r="B31" s="237" t="s">
        <v>137</v>
      </c>
      <c r="C31" s="237"/>
      <c r="D31" s="237"/>
      <c r="E31" s="237"/>
      <c r="F31" s="237"/>
      <c r="G31" s="237"/>
      <c r="H31" s="230">
        <v>0</v>
      </c>
      <c r="I31" s="233"/>
    </row>
    <row r="32" spans="1:25" ht="15" customHeight="1">
      <c r="A32" s="221">
        <v>606085</v>
      </c>
      <c r="B32" s="237" t="s">
        <v>138</v>
      </c>
      <c r="C32" s="238"/>
      <c r="D32" s="238"/>
      <c r="E32" s="238"/>
      <c r="F32" s="232"/>
      <c r="G32" s="232"/>
      <c r="H32" s="239">
        <v>0</v>
      </c>
      <c r="I32" s="233"/>
    </row>
    <row r="33" spans="1:12" ht="15" customHeight="1">
      <c r="A33" s="221"/>
      <c r="B33" s="237"/>
      <c r="C33" s="237"/>
      <c r="D33" s="237"/>
      <c r="E33" s="237"/>
      <c r="F33" s="237"/>
      <c r="G33" s="237"/>
      <c r="H33" s="235">
        <f>SUM(H25:H32)</f>
        <v>0</v>
      </c>
      <c r="I33" s="233"/>
    </row>
    <row r="34" spans="1:12" ht="15" customHeight="1">
      <c r="A34" s="221" t="s">
        <v>104</v>
      </c>
      <c r="B34" s="237"/>
      <c r="C34" s="237"/>
      <c r="D34" s="237"/>
      <c r="E34" s="237"/>
      <c r="F34" s="235"/>
      <c r="G34" s="235"/>
      <c r="H34" s="230"/>
      <c r="I34" s="233"/>
    </row>
    <row r="35" spans="1:12" ht="15" customHeight="1">
      <c r="A35" s="221">
        <v>182251</v>
      </c>
      <c r="B35" s="237" t="s">
        <v>139</v>
      </c>
      <c r="C35" s="237"/>
      <c r="D35" s="237"/>
      <c r="E35" s="237"/>
      <c r="F35" s="235"/>
      <c r="G35" s="235"/>
      <c r="H35" s="230">
        <v>0</v>
      </c>
      <c r="I35" s="233"/>
    </row>
    <row r="36" spans="1:12" ht="15" customHeight="1">
      <c r="A36" s="221">
        <v>606086</v>
      </c>
      <c r="B36" s="237" t="s">
        <v>159</v>
      </c>
      <c r="C36" s="238"/>
      <c r="D36" s="238"/>
      <c r="E36" s="238"/>
      <c r="F36" s="232"/>
      <c r="G36" s="232"/>
      <c r="H36" s="239">
        <v>0</v>
      </c>
      <c r="I36" s="233"/>
    </row>
    <row r="37" spans="1:12" ht="15" customHeight="1" thickBot="1">
      <c r="A37" s="221"/>
      <c r="B37" s="237"/>
      <c r="C37" s="240"/>
      <c r="D37" s="240"/>
      <c r="E37" s="240"/>
      <c r="F37" s="241"/>
      <c r="G37" s="241"/>
      <c r="H37" s="242">
        <f>SUM(H35:H36)</f>
        <v>0</v>
      </c>
      <c r="I37" s="233"/>
    </row>
    <row r="38" spans="1:12" ht="15" customHeight="1" thickTop="1">
      <c r="A38" s="221"/>
      <c r="B38" s="237" t="s">
        <v>140</v>
      </c>
      <c r="C38" s="237"/>
      <c r="D38" s="237"/>
      <c r="E38" s="237"/>
      <c r="F38" s="235"/>
      <c r="G38" s="235"/>
      <c r="H38" s="230">
        <f>H22+H33+H37</f>
        <v>0</v>
      </c>
      <c r="I38" s="233"/>
    </row>
    <row r="39" spans="1:12" ht="15" customHeight="1" thickBot="1">
      <c r="A39" s="221">
        <v>609514</v>
      </c>
      <c r="B39" s="237" t="s">
        <v>141</v>
      </c>
      <c r="C39" s="237"/>
      <c r="D39" s="237"/>
      <c r="E39" s="237"/>
      <c r="F39" s="235"/>
      <c r="G39" s="235"/>
      <c r="H39" s="243">
        <f>(H38-H37)*F13</f>
        <v>0</v>
      </c>
      <c r="I39" s="233"/>
    </row>
    <row r="40" spans="1:12" ht="15" customHeight="1" thickTop="1" thickBot="1">
      <c r="A40" s="244"/>
      <c r="B40" s="245" t="s">
        <v>142</v>
      </c>
      <c r="C40" s="245"/>
      <c r="D40" s="245"/>
      <c r="E40" s="245"/>
      <c r="F40" s="246"/>
      <c r="G40" s="246"/>
      <c r="H40" s="246">
        <f>SUM(H38:H39)</f>
        <v>0</v>
      </c>
      <c r="I40" s="247"/>
      <c r="K40" s="248"/>
      <c r="L40" s="249"/>
    </row>
    <row r="41" spans="1:12" ht="21.9" customHeight="1">
      <c r="A41" s="250" t="s">
        <v>148</v>
      </c>
      <c r="B41" s="251"/>
      <c r="C41" s="252"/>
      <c r="D41" s="252"/>
      <c r="E41" s="252"/>
      <c r="F41" s="252"/>
      <c r="G41" s="252"/>
      <c r="H41" s="252"/>
      <c r="I41" s="253"/>
    </row>
    <row r="42" spans="1:12" s="258" customFormat="1" ht="72.75" customHeight="1">
      <c r="A42" s="254" t="s">
        <v>183</v>
      </c>
      <c r="B42" s="255"/>
      <c r="C42" s="256" t="s">
        <v>184</v>
      </c>
      <c r="D42" s="256"/>
      <c r="E42" s="256" t="s">
        <v>185</v>
      </c>
      <c r="F42" s="256"/>
      <c r="G42" s="256"/>
      <c r="H42" s="256"/>
      <c r="I42" s="257" t="s">
        <v>186</v>
      </c>
    </row>
    <row r="43" spans="1:12" ht="21.9" customHeight="1">
      <c r="A43" s="259" t="s">
        <v>151</v>
      </c>
      <c r="B43" s="260"/>
      <c r="C43" s="260" t="s">
        <v>150</v>
      </c>
      <c r="D43" s="260"/>
      <c r="E43" s="260" t="s">
        <v>149</v>
      </c>
      <c r="F43" s="261"/>
      <c r="G43" s="261"/>
      <c r="H43" s="262"/>
      <c r="I43" s="263" t="s">
        <v>150</v>
      </c>
    </row>
    <row r="44" spans="1:12">
      <c r="A44" s="264"/>
      <c r="I44" s="190"/>
    </row>
    <row r="45" spans="1:12">
      <c r="A45" s="264"/>
      <c r="I45" s="190"/>
    </row>
    <row r="46" spans="1:12" ht="13.8">
      <c r="A46" s="221"/>
      <c r="B46" s="265" t="s">
        <v>152</v>
      </c>
      <c r="C46" s="265" t="s">
        <v>116</v>
      </c>
      <c r="I46" s="190"/>
    </row>
    <row r="47" spans="1:12" ht="13.8">
      <c r="A47" s="266" t="s">
        <v>153</v>
      </c>
      <c r="B47" s="237"/>
      <c r="C47" s="237"/>
      <c r="I47" s="190"/>
    </row>
    <row r="48" spans="1:12" ht="13.8">
      <c r="A48" s="266" t="s">
        <v>154</v>
      </c>
      <c r="B48" s="237"/>
      <c r="C48" s="237"/>
      <c r="I48" s="190"/>
    </row>
    <row r="49" spans="1:9" ht="13.8">
      <c r="A49" s="266" t="s">
        <v>155</v>
      </c>
      <c r="B49" s="237"/>
      <c r="C49" s="237"/>
      <c r="I49" s="190"/>
    </row>
    <row r="50" spans="1:9" ht="13.8">
      <c r="A50" s="266" t="s">
        <v>156</v>
      </c>
      <c r="B50" s="237"/>
      <c r="C50" s="237"/>
      <c r="I50" s="190"/>
    </row>
    <row r="51" spans="1:9" ht="14.4" thickBot="1">
      <c r="A51" s="267" t="s">
        <v>157</v>
      </c>
      <c r="B51" s="245"/>
      <c r="C51" s="245"/>
      <c r="D51" s="268"/>
      <c r="E51" s="268"/>
      <c r="F51" s="268"/>
      <c r="G51" s="268"/>
      <c r="H51" s="268"/>
      <c r="I51" s="215"/>
    </row>
  </sheetData>
  <mergeCells count="1">
    <mergeCell ref="G1:H1"/>
  </mergeCells>
  <dataValidations count="2">
    <dataValidation type="list" allowBlank="1" showInputMessage="1" showErrorMessage="1" sqref="B10" xr:uid="{0E02EA72-AED2-4F93-A08A-CE5D911ADF03}">
      <formula1>$Y$25:$Y$30</formula1>
    </dataValidation>
    <dataValidation type="list" allowBlank="1" showInputMessage="1" showErrorMessage="1" sqref="C10:D10" xr:uid="{31A32C19-4DB8-445E-9409-85B5D23CD7B7}">
      <formula1>"MIL_FEDDIR, MIL_FEDSUB, MIL_PRIVATE, MIL_STATELOC"</formula1>
    </dataValidation>
  </dataValidations>
  <pageMargins left="0.45" right="0.45" top="0.5" bottom="0.75" header="0.3" footer="0.3"/>
  <pageSetup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441960</xdr:colOff>
                    <xdr:row>5</xdr:row>
                    <xdr:rowOff>175260</xdr:rowOff>
                  </from>
                  <to>
                    <xdr:col>1</xdr:col>
                    <xdr:colOff>746760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480060</xdr:colOff>
                    <xdr:row>5</xdr:row>
                    <xdr:rowOff>175260</xdr:rowOff>
                  </from>
                  <to>
                    <xdr:col>4</xdr:col>
                    <xdr:colOff>822960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480060</xdr:colOff>
                    <xdr:row>5</xdr:row>
                    <xdr:rowOff>160020</xdr:rowOff>
                  </from>
                  <to>
                    <xdr:col>7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441960</xdr:colOff>
                    <xdr:row>5</xdr:row>
                    <xdr:rowOff>152400</xdr:rowOff>
                  </from>
                  <to>
                    <xdr:col>1</xdr:col>
                    <xdr:colOff>746760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198120</xdr:colOff>
                    <xdr:row>5</xdr:row>
                    <xdr:rowOff>160020</xdr:rowOff>
                  </from>
                  <to>
                    <xdr:col>2</xdr:col>
                    <xdr:colOff>502920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5</xdr:row>
                    <xdr:rowOff>160020</xdr:rowOff>
                  </from>
                  <to>
                    <xdr:col>3</xdr:col>
                    <xdr:colOff>571500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480060</xdr:colOff>
                    <xdr:row>5</xdr:row>
                    <xdr:rowOff>175260</xdr:rowOff>
                  </from>
                  <to>
                    <xdr:col>4</xdr:col>
                    <xdr:colOff>822960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6</xdr:col>
                    <xdr:colOff>480060</xdr:colOff>
                    <xdr:row>5</xdr:row>
                    <xdr:rowOff>160020</xdr:rowOff>
                  </from>
                  <to>
                    <xdr:col>7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59FD-9A0C-43C2-9986-204D93B97492}">
  <sheetPr>
    <pageSetUpPr fitToPage="1"/>
  </sheetPr>
  <dimension ref="A1:G43"/>
  <sheetViews>
    <sheetView tabSelected="1" workbookViewId="0">
      <selection activeCell="I12" sqref="I12"/>
    </sheetView>
  </sheetViews>
  <sheetFormatPr defaultColWidth="9.109375" defaultRowHeight="13.2"/>
  <cols>
    <col min="1" max="1" width="22.6640625" style="269" bestFit="1" customWidth="1"/>
    <col min="2" max="2" width="19.88671875" style="269" customWidth="1"/>
    <col min="3" max="3" width="11.88671875" style="269" bestFit="1" customWidth="1"/>
    <col min="4" max="4" width="9.109375" style="269"/>
    <col min="5" max="5" width="14.88671875" style="269" bestFit="1" customWidth="1"/>
    <col min="6" max="16384" width="9.109375" style="269"/>
  </cols>
  <sheetData>
    <row r="1" spans="1:7" ht="17.399999999999999">
      <c r="A1" s="319" t="s">
        <v>208</v>
      </c>
      <c r="B1" s="320"/>
      <c r="C1" s="320"/>
      <c r="D1" s="320"/>
      <c r="E1" s="320"/>
      <c r="F1" s="320"/>
      <c r="G1" s="321"/>
    </row>
    <row r="2" spans="1:7">
      <c r="A2" s="270"/>
      <c r="G2" s="271"/>
    </row>
    <row r="3" spans="1:7">
      <c r="A3" s="272" t="str">
        <f>[2]Setup!A1</f>
        <v>Project ID</v>
      </c>
      <c r="B3" s="269">
        <f>Setup!B1</f>
        <v>0</v>
      </c>
      <c r="E3" s="273" t="str">
        <f>[2]Setup!A5</f>
        <v>HMH Sponsor</v>
      </c>
      <c r="F3" s="269">
        <f>Setup!B5</f>
        <v>0</v>
      </c>
      <c r="G3" s="271"/>
    </row>
    <row r="4" spans="1:7">
      <c r="A4" s="272" t="str">
        <f>[2]Setup!A3</f>
        <v>Project Title</v>
      </c>
      <c r="B4" s="269">
        <f>Setup!B3</f>
        <v>0</v>
      </c>
      <c r="E4" s="273" t="str">
        <f>[2]Setup!A6</f>
        <v>HMH Sponsor #</v>
      </c>
      <c r="F4" s="269">
        <f>Setup!B6</f>
        <v>0</v>
      </c>
      <c r="G4" s="271"/>
    </row>
    <row r="5" spans="1:7">
      <c r="A5" s="272" t="str">
        <f>[2]Setup!A4</f>
        <v>Project Dates</v>
      </c>
      <c r="B5" s="274">
        <f>Setup!B4</f>
        <v>0</v>
      </c>
      <c r="E5" s="273" t="str">
        <f>[2]Setup!C5</f>
        <v>PTE Sponsor</v>
      </c>
      <c r="F5" s="269">
        <f>Setup!D5</f>
        <v>0</v>
      </c>
      <c r="G5" s="271"/>
    </row>
    <row r="6" spans="1:7">
      <c r="A6" s="272" t="str">
        <f>[2]Setup!A2</f>
        <v>PI Name</v>
      </c>
      <c r="B6" s="269">
        <f>Setup!B2</f>
        <v>0</v>
      </c>
      <c r="E6" s="273" t="str">
        <f>[2]Setup!C6</f>
        <v>PTE Sponsor #</v>
      </c>
      <c r="F6" s="269">
        <f>Setup!D6</f>
        <v>0</v>
      </c>
      <c r="G6" s="271"/>
    </row>
    <row r="7" spans="1:7">
      <c r="A7" s="272"/>
      <c r="E7" s="273"/>
      <c r="G7" s="271"/>
    </row>
    <row r="8" spans="1:7">
      <c r="A8" s="272"/>
      <c r="E8" s="273" t="s">
        <v>209</v>
      </c>
      <c r="G8" s="271"/>
    </row>
    <row r="9" spans="1:7">
      <c r="A9" s="272" t="str">
        <f>[2]Setup!B40</f>
        <v>TOTAL AWARD</v>
      </c>
      <c r="B9" s="275">
        <f>Setup!D13</f>
        <v>0</v>
      </c>
      <c r="E9" s="273" t="str">
        <f>[2]Setup!B12</f>
        <v>Start Date</v>
      </c>
      <c r="F9" s="274">
        <f>Setup!B13</f>
        <v>0</v>
      </c>
      <c r="G9" s="271"/>
    </row>
    <row r="10" spans="1:7">
      <c r="A10" s="272" t="str">
        <f>[2]Setup!F12</f>
        <v>IC Rate</v>
      </c>
      <c r="B10" s="276">
        <f>Setup!F13</f>
        <v>0.77100000000000002</v>
      </c>
      <c r="E10" s="273" t="str">
        <f>[2]Setup!C12</f>
        <v>End Date</v>
      </c>
      <c r="F10" s="274">
        <f>Setup!C13</f>
        <v>0</v>
      </c>
      <c r="G10" s="271"/>
    </row>
    <row r="11" spans="1:7" ht="26.4">
      <c r="A11" s="272" t="str">
        <f>[2]Setup!A7</f>
        <v>Award Type</v>
      </c>
      <c r="B11" s="277" t="s">
        <v>210</v>
      </c>
      <c r="G11" s="271"/>
    </row>
    <row r="12" spans="1:7">
      <c r="A12" s="270"/>
      <c r="G12" s="271"/>
    </row>
    <row r="13" spans="1:7">
      <c r="A13" s="270"/>
      <c r="B13" s="278" t="s">
        <v>211</v>
      </c>
      <c r="C13" s="279"/>
      <c r="D13" s="280" t="s">
        <v>212</v>
      </c>
      <c r="G13" s="271"/>
    </row>
    <row r="14" spans="1:7">
      <c r="A14" s="281" t="s">
        <v>213</v>
      </c>
      <c r="B14" s="282" t="s">
        <v>214</v>
      </c>
      <c r="C14" s="283"/>
      <c r="D14" s="283"/>
      <c r="E14" s="283"/>
      <c r="F14" s="283"/>
      <c r="G14" s="284"/>
    </row>
    <row r="15" spans="1:7">
      <c r="A15" s="281" t="s">
        <v>215</v>
      </c>
      <c r="B15" s="285" t="s">
        <v>214</v>
      </c>
      <c r="C15" s="286"/>
      <c r="D15" s="286"/>
      <c r="E15" s="286"/>
      <c r="F15" s="286"/>
      <c r="G15" s="287"/>
    </row>
    <row r="16" spans="1:7">
      <c r="A16" s="288" t="s">
        <v>216</v>
      </c>
      <c r="B16" s="285" t="s">
        <v>217</v>
      </c>
      <c r="C16" s="286"/>
      <c r="D16" s="286"/>
      <c r="E16" s="286"/>
      <c r="F16" s="286"/>
      <c r="G16" s="287"/>
    </row>
    <row r="17" spans="1:7" ht="26.4">
      <c r="A17" s="289" t="s">
        <v>218</v>
      </c>
      <c r="B17" s="285" t="s">
        <v>217</v>
      </c>
      <c r="C17" s="286"/>
      <c r="D17" s="286"/>
      <c r="E17" s="286"/>
      <c r="F17" s="286"/>
      <c r="G17" s="287"/>
    </row>
    <row r="18" spans="1:7">
      <c r="A18" s="270"/>
      <c r="B18" s="290" t="s">
        <v>211</v>
      </c>
      <c r="G18" s="271"/>
    </row>
    <row r="19" spans="1:7">
      <c r="A19" s="281" t="s">
        <v>219</v>
      </c>
      <c r="B19" s="291" t="s">
        <v>214</v>
      </c>
      <c r="C19" s="283"/>
      <c r="D19" s="283"/>
      <c r="E19" s="283"/>
      <c r="F19" s="283"/>
      <c r="G19" s="284"/>
    </row>
    <row r="20" spans="1:7">
      <c r="A20" s="292"/>
      <c r="B20" s="293" t="str">
        <f>[2]Setup!B46</f>
        <v>Name</v>
      </c>
      <c r="C20" s="293" t="str">
        <f>[2]Setup!C46</f>
        <v>Amount</v>
      </c>
      <c r="D20" s="294"/>
      <c r="E20" s="294"/>
      <c r="F20" s="294"/>
      <c r="G20" s="295"/>
    </row>
    <row r="21" spans="1:7">
      <c r="A21" s="270" t="str">
        <f>[2]Setup!A47</f>
        <v>Subaward#1</v>
      </c>
      <c r="B21" s="296">
        <f>Setup!B47</f>
        <v>0</v>
      </c>
      <c r="C21" s="297">
        <f>Setup!C47</f>
        <v>0</v>
      </c>
      <c r="G21" s="271"/>
    </row>
    <row r="22" spans="1:7">
      <c r="A22" s="270" t="str">
        <f>[2]Setup!A48</f>
        <v>Subaward#2</v>
      </c>
      <c r="B22" s="296">
        <f>Setup!B48</f>
        <v>0</v>
      </c>
      <c r="C22" s="297">
        <f>Setup!C48</f>
        <v>0</v>
      </c>
      <c r="G22" s="271"/>
    </row>
    <row r="23" spans="1:7">
      <c r="A23" s="270" t="str">
        <f>[2]Setup!A49</f>
        <v>Subaward#3</v>
      </c>
      <c r="B23" s="296">
        <f>Setup!B49</f>
        <v>0</v>
      </c>
      <c r="C23" s="297">
        <f>Setup!C49</f>
        <v>0</v>
      </c>
      <c r="G23" s="271"/>
    </row>
    <row r="24" spans="1:7">
      <c r="A24" s="270" t="str">
        <f>[2]Setup!A50</f>
        <v>Subaward#4</v>
      </c>
      <c r="B24" s="296">
        <f>Setup!B50</f>
        <v>0</v>
      </c>
      <c r="C24" s="297">
        <f>Setup!C50</f>
        <v>0</v>
      </c>
      <c r="G24" s="271"/>
    </row>
    <row r="25" spans="1:7">
      <c r="A25" s="298" t="str">
        <f>[2]Setup!A51</f>
        <v>Subaward#5</v>
      </c>
      <c r="B25" s="299">
        <f>Setup!B51</f>
        <v>0</v>
      </c>
      <c r="C25" s="300">
        <f>Setup!C51</f>
        <v>0</v>
      </c>
      <c r="D25" s="283"/>
      <c r="E25" s="283"/>
      <c r="F25" s="283"/>
      <c r="G25" s="284"/>
    </row>
    <row r="26" spans="1:7">
      <c r="A26" s="270"/>
      <c r="B26" s="301" t="s">
        <v>220</v>
      </c>
      <c r="G26" s="271"/>
    </row>
    <row r="27" spans="1:7">
      <c r="A27" s="272" t="s">
        <v>221</v>
      </c>
      <c r="B27" s="274"/>
      <c r="G27" s="271"/>
    </row>
    <row r="28" spans="1:7">
      <c r="A28" s="272" t="s">
        <v>222</v>
      </c>
      <c r="G28" s="271"/>
    </row>
    <row r="29" spans="1:7">
      <c r="A29" s="272" t="s">
        <v>223</v>
      </c>
      <c r="G29" s="271"/>
    </row>
    <row r="30" spans="1:7">
      <c r="A30" s="272"/>
      <c r="G30" s="271"/>
    </row>
    <row r="31" spans="1:7">
      <c r="A31" s="272"/>
      <c r="G31" s="271"/>
    </row>
    <row r="32" spans="1:7">
      <c r="A32" s="272" t="s">
        <v>224</v>
      </c>
      <c r="G32" s="271"/>
    </row>
    <row r="33" spans="1:7">
      <c r="A33" s="322"/>
      <c r="B33" s="323"/>
      <c r="C33" s="323"/>
      <c r="D33" s="323"/>
      <c r="E33" s="323"/>
      <c r="F33" s="323"/>
      <c r="G33" s="324"/>
    </row>
    <row r="34" spans="1:7">
      <c r="A34" s="325"/>
      <c r="B34" s="326"/>
      <c r="C34" s="326"/>
      <c r="D34" s="326"/>
      <c r="E34" s="326"/>
      <c r="F34" s="326"/>
      <c r="G34" s="327"/>
    </row>
    <row r="35" spans="1:7">
      <c r="A35" s="325"/>
      <c r="B35" s="326"/>
      <c r="C35" s="326"/>
      <c r="D35" s="326"/>
      <c r="E35" s="326"/>
      <c r="F35" s="326"/>
      <c r="G35" s="327"/>
    </row>
    <row r="36" spans="1:7">
      <c r="A36" s="325"/>
      <c r="B36" s="326"/>
      <c r="C36" s="326"/>
      <c r="D36" s="326"/>
      <c r="E36" s="326"/>
      <c r="F36" s="326"/>
      <c r="G36" s="327"/>
    </row>
    <row r="37" spans="1:7">
      <c r="A37" s="325"/>
      <c r="B37" s="326"/>
      <c r="C37" s="326"/>
      <c r="D37" s="326"/>
      <c r="E37" s="326"/>
      <c r="F37" s="326"/>
      <c r="G37" s="327"/>
    </row>
    <row r="38" spans="1:7">
      <c r="A38" s="325"/>
      <c r="B38" s="326"/>
      <c r="C38" s="326"/>
      <c r="D38" s="326"/>
      <c r="E38" s="326"/>
      <c r="F38" s="326"/>
      <c r="G38" s="327"/>
    </row>
    <row r="39" spans="1:7">
      <c r="A39" s="325"/>
      <c r="B39" s="326"/>
      <c r="C39" s="326"/>
      <c r="D39" s="326"/>
      <c r="E39" s="326"/>
      <c r="F39" s="326"/>
      <c r="G39" s="327"/>
    </row>
    <row r="40" spans="1:7">
      <c r="A40" s="325"/>
      <c r="B40" s="326"/>
      <c r="C40" s="326"/>
      <c r="D40" s="326"/>
      <c r="E40" s="326"/>
      <c r="F40" s="326"/>
      <c r="G40" s="327"/>
    </row>
    <row r="41" spans="1:7">
      <c r="A41" s="325"/>
      <c r="B41" s="326"/>
      <c r="C41" s="326"/>
      <c r="D41" s="326"/>
      <c r="E41" s="326"/>
      <c r="F41" s="326"/>
      <c r="G41" s="327"/>
    </row>
    <row r="42" spans="1:7">
      <c r="A42" s="325"/>
      <c r="B42" s="326"/>
      <c r="C42" s="326"/>
      <c r="D42" s="326"/>
      <c r="E42" s="326"/>
      <c r="F42" s="326"/>
      <c r="G42" s="327"/>
    </row>
    <row r="43" spans="1:7" ht="13.8" thickBot="1">
      <c r="A43" s="328"/>
      <c r="B43" s="329"/>
      <c r="C43" s="329"/>
      <c r="D43" s="329"/>
      <c r="E43" s="329"/>
      <c r="F43" s="329"/>
      <c r="G43" s="330"/>
    </row>
  </sheetData>
  <mergeCells count="2">
    <mergeCell ref="A1:G1"/>
    <mergeCell ref="A33:G43"/>
  </mergeCells>
  <pageMargins left="0.7" right="0.7" top="0.75" bottom="0.7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99060</xdr:rowOff>
                  </from>
                  <to>
                    <xdr:col>3</xdr:col>
                    <xdr:colOff>495300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99060</xdr:rowOff>
                  </from>
                  <to>
                    <xdr:col>3</xdr:col>
                    <xdr:colOff>495300</xdr:colOff>
                    <xdr:row>15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182880</xdr:colOff>
                    <xdr:row>16</xdr:row>
                    <xdr:rowOff>114300</xdr:rowOff>
                  </from>
                  <to>
                    <xdr:col>3</xdr:col>
                    <xdr:colOff>449580</xdr:colOff>
                    <xdr:row>17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160020</xdr:colOff>
                    <xdr:row>17</xdr:row>
                    <xdr:rowOff>99060</xdr:rowOff>
                  </from>
                  <to>
                    <xdr:col>3</xdr:col>
                    <xdr:colOff>480060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42</xdr:row>
                    <xdr:rowOff>137160</xdr:rowOff>
                  </from>
                  <to>
                    <xdr:col>0</xdr:col>
                    <xdr:colOff>1143000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800100</xdr:colOff>
                    <xdr:row>44</xdr:row>
                    <xdr:rowOff>121920</xdr:rowOff>
                  </from>
                  <to>
                    <xdr:col>0</xdr:col>
                    <xdr:colOff>1104900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114300</xdr:rowOff>
                  </from>
                  <to>
                    <xdr:col>3</xdr:col>
                    <xdr:colOff>495300</xdr:colOff>
                    <xdr:row>16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C5C94E9-5B36-4997-9301-0B460E4E0FF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</vt:lpstr>
      <vt:lpstr>Subaward</vt:lpstr>
      <vt:lpstr>Transmittal</vt:lpstr>
      <vt:lpstr>Setup</vt:lpstr>
      <vt:lpstr>Checklist</vt:lpstr>
      <vt:lpstr>Budget!Print_Area</vt:lpstr>
      <vt:lpstr>Checklist!Print_Area</vt:lpstr>
      <vt:lpstr>Setup!Print_Area</vt:lpstr>
      <vt:lpstr>Budget!Print_Titles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Young</dc:creator>
  <cp:lastModifiedBy>Savransky, Marina</cp:lastModifiedBy>
  <cp:lastPrinted>2021-11-22T19:52:26Z</cp:lastPrinted>
  <dcterms:created xsi:type="dcterms:W3CDTF">2008-06-23T20:22:59Z</dcterms:created>
  <dcterms:modified xsi:type="dcterms:W3CDTF">2023-08-15T13:11:22Z</dcterms:modified>
</cp:coreProperties>
</file>